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. EFF Human Resoures-Jan 2026\4. Proposal internal Fund\48 ເອກະສານ ມອບວຽກໂຄງການທຶນພາຍໃນ\ແບບຟອມຂໍທຶນສະບັບປັບປຸງ\"/>
    </mc:Choice>
  </mc:AlternateContent>
  <xr:revisionPtr revIDLastSave="0" documentId="13_ncr:1_{410369C3-9B35-4068-AE87-A7FA5FEF4981}" xr6:coauthVersionLast="47" xr6:coauthVersionMax="47" xr10:uidLastSave="{00000000-0000-0000-0000-000000000000}"/>
  <bookViews>
    <workbookView xWindow="-110" yWindow="-110" windowWidth="19420" windowHeight="11500" tabRatio="621" xr2:uid="{00000000-000D-0000-FFFF-FFFF00000000}"/>
  </bookViews>
  <sheets>
    <sheet name="ຕົວຢ່າງແຜນຈັດຊື້ທີ່ລະອຽດ" sheetId="10" r:id="rId1"/>
    <sheet name="ຈັດຊື້-ຈັດຈ້າງ ບໍ່ນຳໃຊ້" sheetId="1" state="hidden" r:id="rId2"/>
    <sheet name="ຕາມປະເພດ" sheetId="2" state="hidden" r:id="rId3"/>
    <sheet name="ຕາມອົງປະກອບ" sheetId="3" state="hidden" r:id="rId4"/>
    <sheet name="ຕາມອົງປະກອບ2018" sheetId="5" state="hidden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0" l="1"/>
  <c r="B5" i="1" l="1"/>
  <c r="G41" i="5" l="1"/>
  <c r="M35" i="5" l="1"/>
  <c r="M36" i="5"/>
  <c r="M37" i="5"/>
  <c r="M24" i="5"/>
  <c r="L22" i="5"/>
  <c r="K22" i="5"/>
  <c r="F22" i="5"/>
  <c r="J17" i="5"/>
  <c r="K17" i="5"/>
  <c r="H19" i="5"/>
  <c r="H20" i="5"/>
  <c r="H21" i="5"/>
  <c r="H18" i="5"/>
  <c r="G31" i="5"/>
  <c r="I31" i="5"/>
  <c r="F31" i="5"/>
  <c r="H37" i="5"/>
  <c r="H36" i="5"/>
  <c r="H35" i="5"/>
  <c r="L34" i="5"/>
  <c r="L31" i="5" s="1"/>
  <c r="K34" i="5"/>
  <c r="K31" i="5" s="1"/>
  <c r="J33" i="5"/>
  <c r="M33" i="5" s="1"/>
  <c r="H24" i="5"/>
  <c r="I30" i="5"/>
  <c r="M30" i="5" s="1"/>
  <c r="H30" i="5"/>
  <c r="I18" i="5"/>
  <c r="F17" i="5"/>
  <c r="H33" i="5"/>
  <c r="H29" i="5"/>
  <c r="I29" i="5" s="1"/>
  <c r="M29" i="5" s="1"/>
  <c r="H28" i="5"/>
  <c r="I28" i="5" s="1"/>
  <c r="M28" i="5" s="1"/>
  <c r="H27" i="5"/>
  <c r="I27" i="5" s="1"/>
  <c r="M27" i="5" s="1"/>
  <c r="H26" i="5"/>
  <c r="I26" i="5" s="1"/>
  <c r="M26" i="5" s="1"/>
  <c r="H25" i="5"/>
  <c r="I25" i="5" s="1"/>
  <c r="H23" i="5"/>
  <c r="J23" i="5" s="1"/>
  <c r="J31" i="5" l="1"/>
  <c r="F38" i="5"/>
  <c r="H17" i="5"/>
  <c r="J22" i="5"/>
  <c r="J38" i="5" s="1"/>
  <c r="M23" i="5"/>
  <c r="F40" i="5"/>
  <c r="F41" i="5" s="1"/>
  <c r="I22" i="5"/>
  <c r="M25" i="5"/>
  <c r="H34" i="5"/>
  <c r="H31" i="5" s="1"/>
  <c r="M31" i="5"/>
  <c r="H22" i="5"/>
  <c r="M34" i="5"/>
  <c r="K38" i="5"/>
  <c r="M18" i="5"/>
  <c r="M27" i="3"/>
  <c r="J26" i="3"/>
  <c r="I26" i="3"/>
  <c r="I25" i="3"/>
  <c r="J25" i="3" s="1"/>
  <c r="K25" i="3" s="1"/>
  <c r="I24" i="3"/>
  <c r="J24" i="3" s="1"/>
  <c r="K24" i="3" s="1"/>
  <c r="L24" i="3" s="1"/>
  <c r="N24" i="3" s="1"/>
  <c r="I23" i="3"/>
  <c r="I22" i="3"/>
  <c r="N21" i="3"/>
  <c r="I19" i="3"/>
  <c r="L19" i="3" s="1"/>
  <c r="N19" i="3" s="1"/>
  <c r="I18" i="3"/>
  <c r="L18" i="3" s="1"/>
  <c r="N18" i="3" s="1"/>
  <c r="I17" i="3"/>
  <c r="L17" i="3" s="1"/>
  <c r="N17" i="3" s="1"/>
  <c r="I16" i="3"/>
  <c r="L16" i="3" s="1"/>
  <c r="N16" i="3" s="1"/>
  <c r="I15" i="3"/>
  <c r="L15" i="3" s="1"/>
  <c r="N15" i="3" s="1"/>
  <c r="I14" i="3"/>
  <c r="L14" i="3" s="1"/>
  <c r="N14" i="3" s="1"/>
  <c r="K13" i="3"/>
  <c r="I13" i="3"/>
  <c r="J13" i="3" s="1"/>
  <c r="H12" i="3"/>
  <c r="I12" i="3" s="1"/>
  <c r="K10" i="3"/>
  <c r="J10" i="3"/>
  <c r="I10" i="3"/>
  <c r="K9" i="3"/>
  <c r="J9" i="3"/>
  <c r="I9" i="3"/>
  <c r="K8" i="3"/>
  <c r="J8" i="3"/>
  <c r="I8" i="3"/>
  <c r="K7" i="3"/>
  <c r="J7" i="3"/>
  <c r="I7" i="3"/>
  <c r="K5" i="3"/>
  <c r="J5" i="3"/>
  <c r="I5" i="3"/>
  <c r="C12" i="2"/>
  <c r="K8" i="2"/>
  <c r="M29" i="2"/>
  <c r="M31" i="2" s="1"/>
  <c r="J28" i="2"/>
  <c r="K28" i="2" s="1"/>
  <c r="I28" i="2"/>
  <c r="I27" i="2"/>
  <c r="J27" i="2" s="1"/>
  <c r="K27" i="2" s="1"/>
  <c r="L27" i="2" s="1"/>
  <c r="N27" i="2" s="1"/>
  <c r="I26" i="2"/>
  <c r="J26" i="2" s="1"/>
  <c r="I25" i="2"/>
  <c r="I24" i="2"/>
  <c r="J24" i="2" s="1"/>
  <c r="N23" i="2"/>
  <c r="H19" i="2"/>
  <c r="K19" i="2" s="1"/>
  <c r="B19" i="2"/>
  <c r="K18" i="2"/>
  <c r="J18" i="2"/>
  <c r="I18" i="2"/>
  <c r="B18" i="2"/>
  <c r="K17" i="2"/>
  <c r="J17" i="2"/>
  <c r="I17" i="2"/>
  <c r="B17" i="2"/>
  <c r="K16" i="2"/>
  <c r="J16" i="2"/>
  <c r="I16" i="2"/>
  <c r="B16" i="2"/>
  <c r="K15" i="2"/>
  <c r="J15" i="2"/>
  <c r="I15" i="2"/>
  <c r="B15" i="2"/>
  <c r="I14" i="2"/>
  <c r="J14" i="2" s="1"/>
  <c r="K14" i="2" s="1"/>
  <c r="B14" i="2"/>
  <c r="I12" i="2"/>
  <c r="L12" i="2" s="1"/>
  <c r="N12" i="2" s="1"/>
  <c r="I11" i="2"/>
  <c r="L11" i="2" s="1"/>
  <c r="N11" i="2" s="1"/>
  <c r="D11" i="2"/>
  <c r="C11" i="2"/>
  <c r="K10" i="2"/>
  <c r="J10" i="2"/>
  <c r="I10" i="2"/>
  <c r="D10" i="2"/>
  <c r="C10" i="2"/>
  <c r="K9" i="2"/>
  <c r="J9" i="2"/>
  <c r="I9" i="2"/>
  <c r="D9" i="2"/>
  <c r="C9" i="2"/>
  <c r="J8" i="2"/>
  <c r="I8" i="2"/>
  <c r="D8" i="2"/>
  <c r="C8" i="2"/>
  <c r="H7" i="2"/>
  <c r="C7" i="2"/>
  <c r="K5" i="2"/>
  <c r="J5" i="2"/>
  <c r="I5" i="2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D4" i="1"/>
  <c r="C4" i="1"/>
  <c r="B4" i="1"/>
  <c r="L9" i="2" l="1"/>
  <c r="N9" i="2" s="1"/>
  <c r="L8" i="2"/>
  <c r="N8" i="2" s="1"/>
  <c r="I20" i="3"/>
  <c r="H38" i="5"/>
  <c r="H40" i="5"/>
  <c r="H41" i="5" s="1"/>
  <c r="L16" i="2"/>
  <c r="N16" i="2" s="1"/>
  <c r="K40" i="5"/>
  <c r="K41" i="5" s="1"/>
  <c r="J6" i="3"/>
  <c r="L10" i="3"/>
  <c r="N10" i="3" s="1"/>
  <c r="J40" i="5"/>
  <c r="J41" i="5" s="1"/>
  <c r="M22" i="5"/>
  <c r="K6" i="3"/>
  <c r="L9" i="3"/>
  <c r="N9" i="3" s="1"/>
  <c r="L18" i="2"/>
  <c r="N18" i="2" s="1"/>
  <c r="L10" i="2"/>
  <c r="N10" i="2" s="1"/>
  <c r="L8" i="3"/>
  <c r="N8" i="3" s="1"/>
  <c r="J22" i="3"/>
  <c r="K22" i="3" s="1"/>
  <c r="L22" i="3" s="1"/>
  <c r="L7" i="3"/>
  <c r="N7" i="3" s="1"/>
  <c r="I11" i="3"/>
  <c r="J12" i="3"/>
  <c r="L13" i="3"/>
  <c r="N13" i="3" s="1"/>
  <c r="J23" i="3"/>
  <c r="K23" i="3" s="1"/>
  <c r="L25" i="3"/>
  <c r="N25" i="3" s="1"/>
  <c r="K26" i="3"/>
  <c r="L26" i="3" s="1"/>
  <c r="N26" i="3" s="1"/>
  <c r="I6" i="3"/>
  <c r="L15" i="2"/>
  <c r="N15" i="2" s="1"/>
  <c r="L17" i="2"/>
  <c r="N17" i="2" s="1"/>
  <c r="L28" i="2"/>
  <c r="N28" i="2" s="1"/>
  <c r="K26" i="2"/>
  <c r="L26" i="2" s="1"/>
  <c r="N26" i="2" s="1"/>
  <c r="K13" i="2"/>
  <c r="L14" i="2"/>
  <c r="I19" i="2"/>
  <c r="I22" i="2"/>
  <c r="I7" i="2"/>
  <c r="I6" i="2" s="1"/>
  <c r="K24" i="2"/>
  <c r="J25" i="2"/>
  <c r="K25" i="2" s="1"/>
  <c r="L6" i="3" l="1"/>
  <c r="N6" i="3"/>
  <c r="J20" i="3"/>
  <c r="I27" i="3"/>
  <c r="I28" i="3" s="1"/>
  <c r="I29" i="3" s="1"/>
  <c r="N22" i="3"/>
  <c r="K20" i="3"/>
  <c r="L23" i="3"/>
  <c r="N23" i="3" s="1"/>
  <c r="K12" i="3"/>
  <c r="K11" i="3" s="1"/>
  <c r="J11" i="3"/>
  <c r="K22" i="2"/>
  <c r="K29" i="2" s="1"/>
  <c r="I13" i="2"/>
  <c r="J19" i="2"/>
  <c r="J13" i="2" s="1"/>
  <c r="L7" i="2"/>
  <c r="N14" i="2"/>
  <c r="J22" i="2"/>
  <c r="L24" i="2"/>
  <c r="N24" i="2" s="1"/>
  <c r="L25" i="2"/>
  <c r="N25" i="2" s="1"/>
  <c r="J27" i="3" l="1"/>
  <c r="J28" i="3" s="1"/>
  <c r="J29" i="3" s="1"/>
  <c r="J29" i="2"/>
  <c r="J30" i="2" s="1"/>
  <c r="J31" i="2" s="1"/>
  <c r="L19" i="2"/>
  <c r="N19" i="2" s="1"/>
  <c r="K27" i="3"/>
  <c r="K28" i="3" s="1"/>
  <c r="K29" i="3" s="1"/>
  <c r="L12" i="3"/>
  <c r="L11" i="3" s="1"/>
  <c r="L20" i="3"/>
  <c r="I29" i="2"/>
  <c r="I30" i="2" s="1"/>
  <c r="I31" i="2" s="1"/>
  <c r="L22" i="2"/>
  <c r="N7" i="2"/>
  <c r="N6" i="2" s="1"/>
  <c r="L6" i="2"/>
  <c r="K30" i="2"/>
  <c r="K31" i="2" s="1"/>
  <c r="L13" i="2" l="1"/>
  <c r="N13" i="2" s="1"/>
  <c r="N12" i="3"/>
  <c r="N11" i="3" s="1"/>
  <c r="L28" i="3"/>
  <c r="N28" i="3" s="1"/>
  <c r="L27" i="3"/>
  <c r="N20" i="3"/>
  <c r="L29" i="2" l="1"/>
  <c r="N29" i="2" s="1"/>
  <c r="L29" i="3"/>
  <c r="N27" i="3"/>
  <c r="N29" i="3" s="1"/>
  <c r="L30" i="2" l="1"/>
  <c r="N30" i="2" s="1"/>
  <c r="I19" i="5"/>
  <c r="L20" i="5"/>
  <c r="L21" i="5"/>
  <c r="M21" i="5" s="1"/>
  <c r="L31" i="2" l="1"/>
  <c r="N31" i="2" s="1"/>
  <c r="M20" i="5"/>
  <c r="L17" i="5"/>
  <c r="L38" i="5" s="1"/>
  <c r="M19" i="5"/>
  <c r="I17" i="5"/>
  <c r="L40" i="5" l="1"/>
  <c r="L41" i="5" s="1"/>
  <c r="M17" i="5"/>
  <c r="M38" i="5" s="1"/>
  <c r="I38" i="5"/>
  <c r="I40" i="5" l="1"/>
  <c r="I41" i="5" s="1"/>
  <c r="M40" i="5"/>
  <c r="M41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phengxiong tongnamavong</author>
  </authors>
  <commentList>
    <comment ref="B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phengxiong tongnamavong:</t>
        </r>
        <r>
          <rPr>
            <sz val="9"/>
            <color indexed="81"/>
            <rFont val="Tahoma"/>
            <family val="2"/>
          </rPr>
          <t xml:space="preserve">
ໃສ່ລະຫັດກິດຈະກໍາໃສ່ລະອຽດຕາມຕົວຢ່າງນີ້</t>
        </r>
      </text>
    </comment>
  </commentList>
</comments>
</file>

<file path=xl/sharedStrings.xml><?xml version="1.0" encoding="utf-8"?>
<sst xmlns="http://schemas.openxmlformats.org/spreadsheetml/2006/main" count="364" uniqueCount="213">
  <si>
    <t>​ແຜນ​ຈັດ​ຊື້​ຈັດ​ຈ້າງ</t>
  </si>
  <si>
    <t>ສັນ​ຍາ (ລາຍ​ລະ​ອຽດ)</t>
  </si>
  <si>
    <t>ຈຳນວນ</t>
  </si>
  <si>
    <t>ມູນ​ຄ່າ (ລ້ານ)</t>
  </si>
  <si>
    <t>ມື້​ເລີ້ມ</t>
  </si>
  <si>
    <t>​ວິ​ທີ​ຈັດ​ຊື້</t>
  </si>
  <si>
    <t>​ວິ​ທີ​ຜ່ານ</t>
  </si>
  <si>
    <t>ມື້​ເປີດ​ຊອງ​ປະ​ມູນ</t>
  </si>
  <si>
    <t>ມື້​ສຳ​ເລັດ</t>
  </si>
  <si>
    <t>​ຄໍາຫັນ</t>
  </si>
  <si>
    <t>G01</t>
  </si>
  <si>
    <t>1/03/2018</t>
  </si>
  <si>
    <t>​ຫຼັງ</t>
  </si>
  <si>
    <t>31/03/2018</t>
  </si>
  <si>
    <t>G02</t>
  </si>
  <si>
    <t>G03</t>
  </si>
  <si>
    <t>G04</t>
  </si>
  <si>
    <t>G05</t>
  </si>
  <si>
    <t>G06</t>
  </si>
  <si>
    <t>ມູນ​ຄ່າ</t>
  </si>
  <si>
    <t xml:space="preserve"> </t>
  </si>
  <si>
    <t xml:space="preserve">   ກິດຈະກໍາ 2.3: ​ລົດ​ຈັກ</t>
  </si>
  <si>
    <t>ເຄືອງ</t>
  </si>
  <si>
    <t xml:space="preserve">   ກິດຈະກໍາ 2.4 ຄອມ​ພີມ​ເຕີໂນດບຸກ </t>
  </si>
  <si>
    <t xml:space="preserve">   ກິດຈະກໍາ 2.5: ເຄື່ອງ​​ພີມ​ເອ​ກະ​ສານ A3 </t>
  </si>
  <si>
    <t xml:space="preserve">   ກິດຈະກໍາ 2.6: GPS 62 scx</t>
  </si>
  <si>
    <t xml:space="preserve">   ກິດຈະກໍາ 2.7: ຊື້ເຄື່ອງສາຍ LCD</t>
  </si>
  <si>
    <t xml:space="preserve">   ກິດຈະກໍາ 2.8: ກ້ອ​ງ​ຖ່າຍ​ຮູບ</t>
  </si>
  <si>
    <t>ໜ່ວຍ</t>
  </si>
  <si>
    <t>ລະຫັດກິດຈະກໍາ</t>
  </si>
  <si>
    <t>ຈັດຊື້</t>
  </si>
  <si>
    <t>ຜູ້ອະນຸມັດ</t>
  </si>
  <si>
    <t>ຫົວໜ້າພະແນກຊັບພະບາກອນທຳມະຊາດ ແລະ ສິ່ງແວດລ້ອມ</t>
  </si>
  <si>
    <t>ຜູ້ຍັ້ງຍືນ</t>
  </si>
  <si>
    <t>ຫົວໜ້າໂຄງການ</t>
  </si>
  <si>
    <t>ຜູ້ສະຫຼຸບ</t>
  </si>
  <si>
    <t>2.     ທີ່​ປຶກ​ສາ</t>
  </si>
  <si>
    <t>1. ສິນ​ຄ້າ​ແລະ​ກໍ່​ສ້າງ</t>
  </si>
  <si>
    <t>​ລດ</t>
  </si>
  <si>
    <t>ລາຍ​ການ</t>
  </si>
  <si>
    <t>ຫ​ໜ</t>
  </si>
  <si>
    <t>ລາ​ຄາ/ ຫ​ໜ</t>
  </si>
  <si>
    <t>​ທຶນ​ຈາກ ກ​ປ​ສ</t>
  </si>
  <si>
    <t xml:space="preserve">ທຶນ​ສົມ​ທົບ </t>
  </si>
  <si>
    <t>​ງົບ​ຂອງໂຄງ​ການ</t>
  </si>
  <si>
    <t>A</t>
  </si>
  <si>
    <t>​ພາ​ຫະ​ນະ ແລະ ອຸ​ປະ​ກອນ</t>
  </si>
  <si>
    <t>C2.3</t>
  </si>
  <si>
    <t>C2.4</t>
  </si>
  <si>
    <t>C2.5</t>
  </si>
  <si>
    <t>C2.6</t>
  </si>
  <si>
    <t>C2.7</t>
  </si>
  <si>
    <t>C2.8</t>
  </si>
  <si>
    <t>ອັນ</t>
  </si>
  <si>
    <t>B</t>
  </si>
  <si>
    <t>​ປະ​ຊຸມ, ສຳມະນາ ແລະ ຝືກອົບຮົມ</t>
  </si>
  <si>
    <t>C1.1</t>
  </si>
  <si>
    <t xml:space="preserve">ກິດຈະກໍາ 1.1:  ຝຶກອົບຮົມວິຊາການຂັ້ນແຂວງ </t>
  </si>
  <si>
    <t>ຄັ້ງ</t>
  </si>
  <si>
    <t>C1.2</t>
  </si>
  <si>
    <t>ກິດຈະກຳ 1.2. ເຂົ້າຮ່ວມຝຶກ​ອົບ​ຮົມ​ກ່ຽວ​ກັບ​ການ​ຄຸ້ມ​ຄອງ​ໂຄງ​ການ​ຍ່ອຍ</t>
  </si>
  <si>
    <t>C1.3</t>
  </si>
  <si>
    <t>ກິດຈະກຳ 1.3. ເຂົ້າ​ຮ່ວມກອງ​ປະ​ຊຸມ​ຜູ້ມີ​ສ່ວນ​ຮ່ວມ​ປະ​ຈຳ​ປີຂອງ ກ​ປ​ສ</t>
  </si>
  <si>
    <t>C1.4</t>
  </si>
  <si>
    <t>ກິດຈະກຳ 1.4. ໄປ​ຮ່ວມກອງ​ປະ​ຊຸມ​ຮອບ​ວຽນ​ຖອດ​ຖອນ​ບົດ​ຮຽນ</t>
  </si>
  <si>
    <t>C2.1</t>
  </si>
  <si>
    <t>ກິດຈະກຳ 2.1: ລົງສຳຫຼວດ ແລະ ຈັດສັນທີ່ດິນ</t>
  </si>
  <si>
    <t>​ບ້ານ</t>
  </si>
  <si>
    <t>C2.2</t>
  </si>
  <si>
    <t>ກິດຈະກຳ 2.2: ຜ່ານ ແລະ ຮັບຮອງເອົາແຜນຈັດສັນທີ່ດິນ</t>
  </si>
  <si>
    <t>C</t>
  </si>
  <si>
    <t>ຕິດຕາມກວດກາ</t>
  </si>
  <si>
    <t>D</t>
  </si>
  <si>
    <t>ບໍລິຫານແລະຄຸ້ມຄອງໂຄງການ</t>
  </si>
  <si>
    <t>c3.1</t>
  </si>
  <si>
    <t xml:space="preserve">ພະນັກງານໂຄງ​ການ </t>
  </si>
  <si>
    <t>ຄົນ</t>
  </si>
  <si>
    <t>c3.2</t>
  </si>
  <si>
    <t xml:space="preserve">​ຈັດ​ພີມ​ສໍາເນົາ​ເອກ​ກະ​ສານ </t>
  </si>
  <si>
    <t>ປີ</t>
  </si>
  <si>
    <t>c3.3</t>
  </si>
  <si>
    <t>ນໍາ​ໃຊ້ບຳ​​​ລຸງ​ຮັກ​ສາພາ​ຫະ​ນະແລະອຸ​ປະ​ກອນ</t>
  </si>
  <si>
    <t>ລວມ</t>
  </si>
  <si>
    <t>c3.4</t>
  </si>
  <si>
    <t>ການ​ນຳ​ໃຊ້ການ​ບໍ​ລິການ​ສາ​ທາ​ລະ​ນະ (ໂ​ທ​ລະສັບ)</t>
  </si>
  <si>
    <t>c3.5</t>
  </si>
  <si>
    <t>​ອຸ​ປະ​ກອນ​ຮັບ​ໃຊ້ຫ້ອງ​ການຕ່າງໆ</t>
  </si>
  <si>
    <t>c3.6</t>
  </si>
  <si>
    <t xml:space="preserve">ສະຫຼຸບຕີ​ລາຄາແລະປະ​ເມີນ​ຜົນ  </t>
  </si>
  <si>
    <t>​ມູນ​ຄ່າ​ພື້ນ​ຖານ</t>
  </si>
  <si>
    <t>H</t>
  </si>
  <si>
    <t>ແຮຄ່າ​ຜິດ​ດ່ຽງ​ໃນ​ການຄິດ​ໄລ່</t>
  </si>
  <si>
    <t>ມູນ​ຄ່າລວມ​ຍອດທັງ​ໝົດ</t>
  </si>
  <si>
    <t xml:space="preserve">               ຜູ້ອະນຸມັດ                                                                   ຜູ້ຢັ້ງຍືນ                                                                                       ຜູ້ສະຫຼຸບ</t>
  </si>
  <si>
    <t>ຄັນ</t>
  </si>
  <si>
    <t>ຊື່ໂຄງການ: ຈັດສັນການນໍາໃຊ້ທີ່ດີນຂັ້ນບ້ານ-ກຸ່ມບ້ານ ເມືອງປາກທາ ແຂວງບໍ່ແກ້ວ.</t>
  </si>
  <si>
    <r>
      <t xml:space="preserve">ໝາຍ​ເຫດ: ໂຄງ​ການ​ຍ່ອຍ​ສາ​ມາດ​ຈ່າຍ​ເງິນ​ແຮ​ໄດ້​ເຖິງ 10% ຂອງ​ແຕ່​ລະ​ກິດ​ຈະກໍາ ແຕ່​ລວມ​ແລ້ວ​ບໍ່​ເກີນ 5% ແລະ ງົບ​ປະ​ມານ ຈະ​ມີ​ການ​ທົບ​ທວນ​ໃນ​ປີ </t>
    </r>
    <r>
      <rPr>
        <sz val="10"/>
        <color theme="1"/>
        <rFont val="Times New Roman"/>
        <family val="1"/>
      </rPr>
      <t>2018</t>
    </r>
  </si>
  <si>
    <t>ໂທລະສັບ: 020 5618 4580, 020 5666 838</t>
  </si>
  <si>
    <t>ຫົວໜ້າພະແນກຊັບພະຍາກອນທຳມະຊາດ ແລະ ສິ່ງແວດລ້ອມ</t>
  </si>
  <si>
    <t>ຈັດແຜນງົບປະມານຕາມປະເພດລາຍຈ່າຍ ແຕ່ປີ 2018-2021</t>
  </si>
  <si>
    <t>​ ຫົວໜ່ວຍ</t>
  </si>
  <si>
    <t>ທຶນ ກ​ປ​ສ</t>
  </si>
  <si>
    <t>ທຶນ​ສົມ​ທົບ ລ້ານກີບ</t>
  </si>
  <si>
    <t>​ງົບ​​ໂຄງ​ການ​ຍ່ອຍລ້ານກີບ</t>
  </si>
  <si>
    <t>C1</t>
  </si>
  <si>
    <t>ກິດຈະກຳ 1.3. ເຂົ້າ​ຮ່ວມກອງ​ປະ​ຊຸມ​ຜູ້​ມີ​ສ່ວນ​ຮ່ວມ​ປະ​ຈຳ​ປີຂອງ ກ​ປ​ສ</t>
  </si>
  <si>
    <t xml:space="preserve">C2 </t>
  </si>
  <si>
    <t xml:space="preserve">C3 </t>
  </si>
  <si>
    <t>ອົງປະກອບ 3. ການບໍລິຫານ ແລະ ຄຸ້ມຄອງໂຄງການ</t>
  </si>
  <si>
    <t>C3.1</t>
  </si>
  <si>
    <t>C3.2</t>
  </si>
  <si>
    <t>C3.3</t>
  </si>
  <si>
    <t>C3.4</t>
  </si>
  <si>
    <t>C3.5</t>
  </si>
  <si>
    <t>C3.6</t>
  </si>
  <si>
    <t>ແຮ່​ຄ່າ​ຜິດ​ດ່ຽງ​ໃນ​ການຄິດ​ໄລ່</t>
  </si>
  <si>
    <t>ຈັດແຜນງົບປະມານຕາມອົງປະກອບ ແຕ່ປີ 2018-2020</t>
  </si>
  <si>
    <t>ລະຫັດໂຄງການ: SLM-022 BKO</t>
  </si>
  <si>
    <t>ໂທລະສັບ:020 5618 4580, 020 56666 838.</t>
  </si>
  <si>
    <r>
      <t>ອົງ​ປະ​ກອບ 2</t>
    </r>
    <r>
      <rPr>
        <b/>
        <sz val="12"/>
        <rFont val="Phetsarath OT"/>
      </rPr>
      <t xml:space="preserve">. ສະໜັບສະໜູນການລົງສຳຫຼວດ ແລະ ຈັດສັນທີ່ດິນ </t>
    </r>
  </si>
  <si>
    <t xml:space="preserve">ລາ​ຄາ ຫ/ໜ(ກີບ)  </t>
  </si>
  <si>
    <t xml:space="preserve">    ຫົວໜ້າໂຄງການ</t>
  </si>
  <si>
    <t>ຜູ້ສັງລວມ</t>
  </si>
  <si>
    <t>ສາທາລະນະລັດ ປະຊາທິປະໄຕ ປະຊາຊົນລາວ</t>
  </si>
  <si>
    <t>ສັນຕິພາບ ເອກະລາດ ປະຊາທິປະໄຕ ເອກະພາບ ວັດທະນະຖາວອນ</t>
  </si>
  <si>
    <t>ກະຊວງ ຊັບພະຍາກອນທຳມະຊາດ ແລະ ສິ່ງແວດລ້ອມ</t>
  </si>
  <si>
    <t>ພະແນກຊັບພະຍາກອນທຳມະຊາດ ແລະ ສິ່ງແວດລ້ອມແຂວງ</t>
  </si>
  <si>
    <t>ເລກທີ....................../ພຊສ.ຂ</t>
  </si>
  <si>
    <t>ໂຄງການຄຸ້ມຄອງ ແລະ ປົກປັກຮັກສາອ່າງຮັບນໍ້າ ນໍ້າຫາດ ແບບມີສ່ວນຮ່ວມກັບຊຸມຊົນ</t>
  </si>
  <si>
    <t>ບໍ່ແກ້ວ,ວັນທີ........................</t>
  </si>
  <si>
    <t>ເລກທີໂຄງການ WRM-024 BKO</t>
  </si>
  <si>
    <t>ໂທລະສັບ</t>
  </si>
  <si>
    <t>ແຜນງົບປະມານ ຕາມອົງປະກອບ ປະຈຳປິ 2018</t>
  </si>
  <si>
    <t>ລະ​ຫັດ​ກິດ​ຈະ​ກຳ</t>
  </si>
  <si>
    <t>ງົບປະມານ</t>
  </si>
  <si>
    <t>ຜິດດ່ຽງ</t>
  </si>
  <si>
    <t>ແຜນງົບປະມານເດີມ ສໍາລັບ 2018</t>
  </si>
  <si>
    <t>ແຜນງົບປະມານເພີ້ມຈາກປີຜ່ານມາ ງົບທີ່ເຫລືອປີຜ່ານມາ</t>
  </si>
  <si>
    <t>ແຜນງົບປະມານໃຫມ່</t>
  </si>
  <si>
    <t>ຈ່າຍຈາມໄຕມາດ</t>
  </si>
  <si>
    <t>ງ1</t>
  </si>
  <si>
    <t>ງ2</t>
  </si>
  <si>
    <t>ງ3</t>
  </si>
  <si>
    <t>ງ4</t>
  </si>
  <si>
    <t>5=3-4</t>
  </si>
  <si>
    <t>8=6+7</t>
  </si>
  <si>
    <t>14=(10+11+12+13)</t>
  </si>
  <si>
    <r>
      <rPr>
        <b/>
        <sz val="11"/>
        <rFont val="Phetsarath OT"/>
      </rPr>
      <t xml:space="preserve">ກິດຈະກຳ 1.2. </t>
    </r>
    <r>
      <rPr>
        <sz val="11"/>
        <rFont val="Phetsarath OT"/>
      </rPr>
      <t>ຝຶກອົບຮົມກ່ຽວກັບການຄຸ້ມຄອງໂຄງການຍ່ອຍ</t>
    </r>
  </si>
  <si>
    <t>ອົງປະກອບທີ 3: ການບໍລິຫານແລະ
ຄຸ້ມຄອງໂຄງການ</t>
  </si>
  <si>
    <t>ລວມຄ່າ​ພື້ນ​ຖານ</t>
  </si>
  <si>
    <t>​ແຮ​ສຸກ​ເສີນ</t>
  </si>
  <si>
    <t>ແຮ່​ລາ​ຄາ (ເງີນ​ເຟີ້) 5%</t>
  </si>
  <si>
    <t>ລາ​ຄາ​ລວມ​ຍອດທັງ​ໝົດ</t>
  </si>
  <si>
    <t>ອະນຸມັດໂດຍ</t>
  </si>
  <si>
    <t>ຢັ້ງຢືນໂດຍ</t>
  </si>
  <si>
    <t>ກະກຽມໂດຍ</t>
  </si>
  <si>
    <t>ອົງ​ປະ​ກອບ 1 - ສ້າງ​ຄວາມ​ສາ​ມາດ​ໃນ​ການ​ຄຸ້ມ​ຄອງຈັດ​ສັນ​ທີ່​ດິນ</t>
  </si>
  <si>
    <t xml:space="preserve">ຈ່າຍຕົວຈິງ ຮອດ </t>
  </si>
  <si>
    <t>ລະຫັດໂຄງການ: SLM- 022-BKO</t>
  </si>
  <si>
    <t>ໂຄງການຈັດສັນການນໍາໃຊ້ທີ່ດີນຂັ້ນບ້ານ-ກຸ່ມບ້ານ ເມືອງປາກທາ ແຂວງບໍ່ແກ້ວ.</t>
  </si>
  <si>
    <t>ສັນຕິພາບເອກກະລາດ ປະຊາທິປະໄຕ  ເອກກະພາບ ວັດທະນາຖາວອນ</t>
  </si>
  <si>
    <t>ວັນທີເລີ້ມຕົ້ນ</t>
  </si>
  <si>
    <t>​ວິທີການຈັດຊື້</t>
  </si>
  <si>
    <t>ຄາດຄະເນວັນທີເປີດຊອງ​ປະມູນ</t>
  </si>
  <si>
    <t>ຜູ້ຮັບຜິດຊອບ</t>
  </si>
  <si>
    <t>ສົມທຽບລາຄາ</t>
  </si>
  <si>
    <t>ອະນຸມັດໂດຍ:</t>
  </si>
  <si>
    <t>ຢັ້ງຢືນໂດຍ:</t>
  </si>
  <si>
    <t>ກະກຽມໂດຍ:</t>
  </si>
  <si>
    <t>ຜູ້ຂື້ນແຜນ</t>
  </si>
  <si>
    <t>ເລກທີ....................../..........</t>
  </si>
  <si>
    <t>ນະຄອນຫຼວງວຽງຈັນ, ວັນທີ......................</t>
  </si>
  <si>
    <t>ເນື້ອໃນລາຍການ</t>
  </si>
  <si>
    <t>ມູນຄ່າຄາດຄະເນ (ກີບ)</t>
  </si>
  <si>
    <t>ໂຄງການ</t>
  </si>
  <si>
    <t>ລຳດັບ</t>
  </si>
  <si>
    <t>ລວມມູນຄ່າ</t>
  </si>
  <si>
    <r>
      <t xml:space="preserve">(ປະຈຳປີ </t>
    </r>
    <r>
      <rPr>
        <b/>
        <sz val="12"/>
        <rFont val="Times New Roman"/>
        <family val="1"/>
      </rPr>
      <t>2025</t>
    </r>
    <r>
      <rPr>
        <b/>
        <sz val="12"/>
        <rFont val="Phetsarath OT"/>
      </rPr>
      <t>)</t>
    </r>
  </si>
  <si>
    <t>CBI-025-NNO/G01</t>
  </si>
  <si>
    <t>CBI-025-NNO/G02</t>
  </si>
  <si>
    <t>CBI-025-NNO/G03</t>
  </si>
  <si>
    <t>CBI-025-NNO/W01</t>
  </si>
  <si>
    <t>ຊື້ເບ້ຍໄມ້ຢາງພາລາ ຈຳນວນ 415 ຕົ້ນ</t>
  </si>
  <si>
    <t>ປະມູນເປີດກ້ວາງ</t>
  </si>
  <si>
    <t>ການທົບທວນຈາກ ກປສ ກ່ອນ/ຫຼັງ</t>
  </si>
  <si>
    <t>ຫຼັງ</t>
  </si>
  <si>
    <t xml:space="preserve">ແຜນຈັດຊື້-ຈັດຈ້າງ </t>
  </si>
  <si>
    <t>ແຂວງ..............</t>
  </si>
  <si>
    <t>ພະແນກ.................</t>
  </si>
  <si>
    <t>ລະຫັດໂຄງການ................</t>
  </si>
  <si>
    <t>ໂຄງການ.......................</t>
  </si>
  <si>
    <r>
      <rPr>
        <b/>
        <sz val="11"/>
        <rFont val="Times New Roman"/>
        <family val="1"/>
      </rPr>
      <t>I.</t>
    </r>
    <r>
      <rPr>
        <b/>
        <sz val="11"/>
        <rFont val="Phetsarath OT"/>
      </rPr>
      <t xml:space="preserve"> ກໍ່ສ້າງ-ສ້ອມແປງ, ສິນຄ້າ ແລະ/ຫຼື ການບໍລິຫານວຽກງານ</t>
    </r>
  </si>
  <si>
    <t>ລະຫັດການຈັດຊື້</t>
  </si>
  <si>
    <t>ຊື້ອຸປະກອນພາກສະໜາມ(ສີທາ 5 ຖັງ, ເຊື້ອກຄວາຍ 50 ແມັດ, ຊິງຂະໜາດ 10 ໂລ ຈຳນວນ 5 ອັນ......)</t>
  </si>
  <si>
    <t>CBI-025-NNO/G04</t>
  </si>
  <si>
    <t>CBI-025-NNO/G05</t>
  </si>
  <si>
    <t>ປັກຫລັກໝາຍເສົາເຂດແດນ ປ່າປ້ອງກັນ ຈຳນວນ 500 ເສົາ ຂະໜາດ 150 cm</t>
  </si>
  <si>
    <t xml:space="preserve">ຊື້ຖັງຂີ້ເຫຍື້ອປະເພດຖັງຢາງ ຂະໜາດ 40x40x80 ພ້ອມການຈັດສົ່ງ ຈຳນວນ 15 ຖັງ </t>
  </si>
  <si>
    <t>1.ຄອມພິວເຕີຕັ້ງໂຕະ 1 ຊຸດ: 6,000,000 
2. ແລັບທ໋ອບ 2 ໜ່ວຍ: 2x8,000,000=16,000,000</t>
  </si>
  <si>
    <t>1. ເຄື່ອງພິມເອກະສານ 1 ຊຸດ: 5,000,000 ກິບ
2. ລຳໂພງ1ເຄື່ອງພ້ອມໄມ 2 ອັນ: 7,000,000 ກິບ
3. ກ້ອງຖ່າຍຮູບ 2 ໜ່ວຍ: 2x6,500,000 ກິບ
4. ເຄື່ອງສາຍໂປເຈັກເຕີ 1 ເຄື່ອງ : 8,000,000 ກິບ</t>
  </si>
  <si>
    <t>………………….</t>
  </si>
  <si>
    <t>………………</t>
  </si>
  <si>
    <t>……………</t>
  </si>
  <si>
    <t xml:space="preserve">ພິມປ້າຍເຂດແດນປ່າສະຫງວນ ຂະໜາດ 60x50 cm ຈຳນວນ 100 ແຜ່ນ,  </t>
  </si>
  <si>
    <t>……………….</t>
  </si>
  <si>
    <t>………………..</t>
  </si>
  <si>
    <t>…………..</t>
  </si>
  <si>
    <t>…………………</t>
  </si>
  <si>
    <t>CBI-025-NNO/G06</t>
  </si>
  <si>
    <r>
      <t xml:space="preserve">ມັງກອນ </t>
    </r>
    <r>
      <rPr>
        <sz val="11"/>
        <color theme="2" tint="-9.9978637043366805E-2"/>
        <rFont val="Times New Roman"/>
        <family val="1"/>
      </rPr>
      <t>2025</t>
    </r>
  </si>
  <si>
    <r>
      <t xml:space="preserve">ກຸມພາ </t>
    </r>
    <r>
      <rPr>
        <sz val="11"/>
        <color theme="2" tint="-9.9978637043366805E-2"/>
        <rFont val="Times New Roman"/>
        <family val="1"/>
      </rPr>
      <t>2025</t>
    </r>
  </si>
  <si>
    <r>
      <t xml:space="preserve">ເມສາ </t>
    </r>
    <r>
      <rPr>
        <sz val="11"/>
        <color theme="2" tint="-9.9978637043366805E-2"/>
        <rFont val="Times New Roman"/>
        <family val="1"/>
      </rPr>
      <t>2025</t>
    </r>
  </si>
  <si>
    <r>
      <t xml:space="preserve">ພຶດສະພາ </t>
    </r>
    <r>
      <rPr>
        <sz val="11"/>
        <color theme="2" tint="-9.9978637043366805E-2"/>
        <rFont val="Times New Roman"/>
        <family val="1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</si>
</sst>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_-;\-* #,##0.00_-;_-* &quot;-&quot;??_-;_-@_-"/>
    <numFmt numFmtId="165" formatCode="#,##0.0"/>
    <numFmt numFmtId="166" formatCode="d/m/yy;@"/>
    <numFmt numFmtId="167" formatCode="_-* #,##0.0_-;\-* #,##0.0_-;_-* &quot;-&quot;?_-;_-@_-"/>
    <numFmt numFmtId="168" formatCode="0.0"/>
    <numFmt numFmtId="169" formatCode="_(* #,##0.0_);_(* \(#,##0.0\);_(* &quot;-&quot;??_);_(@_)"/>
    <numFmt numFmtId="170" formatCode="_(* #,##0_);_(* \(#,##0\);_(* &quot;-&quot;??_);_(@_)"/>
    <numFmt numFmtId="171" formatCode="_(* #,##0.0_);_(* \(#,##0.0\);_(* &quot;-&quot;?_);_(@_)"/>
    <numFmt numFmtId="172" formatCode="#,##0.0;[Red]#,##0.0"/>
    <numFmt numFmtId="173" formatCode="_-* #,##0.0_-;\-* #,##0.0_-;_-* &quot;-&quot;??_-;_-@_-"/>
    <numFmt numFmtId="174" formatCode="#,##0.0_ ;\-#,##0.0\ "/>
    <numFmt numFmtId="175" formatCode="#,##0;[Red]#,##0"/>
    <numFmt numFmtId="176" formatCode="_-* #,##0_-;\-* #,##0_-;_-* &quot;-&quot;??_-;_-@_-"/>
    <numFmt numFmtId="177" formatCode="d/m/yyyy;@"/>
  </numFmts>
  <fonts count="5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Phetsarath OT"/>
    </font>
    <font>
      <b/>
      <sz val="11"/>
      <color rgb="FF000000"/>
      <name val="Phetsarath OT"/>
    </font>
    <font>
      <sz val="11"/>
      <color theme="1"/>
      <name val="Phetsarath OT"/>
    </font>
    <font>
      <sz val="10"/>
      <color theme="1"/>
      <name val="Phetsarath OT"/>
    </font>
    <font>
      <sz val="9"/>
      <color theme="1"/>
      <name val="Phetsarath OT"/>
    </font>
    <font>
      <sz val="9"/>
      <color rgb="FF000000"/>
      <name val="Phetsarath OT"/>
    </font>
    <font>
      <b/>
      <sz val="12"/>
      <color theme="1"/>
      <name val="Times New Roman"/>
      <family val="1"/>
    </font>
    <font>
      <b/>
      <sz val="10"/>
      <color theme="1"/>
      <name val="Phetsarath OT"/>
    </font>
    <font>
      <b/>
      <sz val="10"/>
      <color rgb="FF000000"/>
      <name val="Phetsarath OT"/>
    </font>
    <font>
      <sz val="10"/>
      <color rgb="FF000000"/>
      <name val="Phetsarath OT"/>
    </font>
    <font>
      <sz val="10"/>
      <color rgb="FFFF0000"/>
      <name val="Phetsarath OT"/>
    </font>
    <font>
      <sz val="12"/>
      <color theme="1"/>
      <name val="Phetsarath OT"/>
    </font>
    <font>
      <b/>
      <sz val="12"/>
      <color theme="1"/>
      <name val="Phetsarath OT"/>
    </font>
    <font>
      <b/>
      <sz val="12"/>
      <color rgb="FF000000"/>
      <name val="Phetsarath OT"/>
    </font>
    <font>
      <sz val="12"/>
      <name val="Phetsarath OT"/>
    </font>
    <font>
      <sz val="10"/>
      <name val="Phetsarath OT"/>
    </font>
    <font>
      <b/>
      <sz val="10"/>
      <name val="Phetsarath OT"/>
    </font>
    <font>
      <sz val="12"/>
      <color theme="1"/>
      <name val="Calibri"/>
      <family val="2"/>
      <scheme val="minor"/>
    </font>
    <font>
      <b/>
      <sz val="11"/>
      <name val="Phetsarath OT"/>
    </font>
    <font>
      <b/>
      <i/>
      <sz val="11"/>
      <name val="Phetsarath OT"/>
    </font>
    <font>
      <i/>
      <sz val="10"/>
      <color theme="1"/>
      <name val="Phetsarath OT"/>
    </font>
    <font>
      <sz val="11"/>
      <name val="Phetsarath OT"/>
    </font>
    <font>
      <b/>
      <sz val="12"/>
      <name val="Phetsarath OT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theme="1"/>
      <name val="Phetsarath OT"/>
    </font>
    <font>
      <b/>
      <i/>
      <sz val="11"/>
      <color theme="1"/>
      <name val="Phetsarath OT"/>
    </font>
    <font>
      <b/>
      <i/>
      <sz val="10"/>
      <color theme="1"/>
      <name val="Phetsarath OT"/>
    </font>
    <font>
      <b/>
      <i/>
      <u/>
      <sz val="10"/>
      <color theme="1"/>
      <name val="Phetsarath OT"/>
    </font>
    <font>
      <b/>
      <u/>
      <sz val="11"/>
      <color theme="1"/>
      <name val="Phetsarath OT"/>
    </font>
    <font>
      <sz val="10"/>
      <color theme="1"/>
      <name val="Times New Roman"/>
      <family val="1"/>
    </font>
    <font>
      <b/>
      <sz val="14"/>
      <color theme="1"/>
      <name val="Phetsarath OT"/>
    </font>
    <font>
      <b/>
      <i/>
      <u/>
      <sz val="12"/>
      <color theme="1"/>
      <name val="Phetsarath OT"/>
    </font>
    <font>
      <sz val="12"/>
      <color theme="1"/>
      <name val="Calibri"/>
      <family val="2"/>
      <charset val="222"/>
      <scheme val="minor"/>
    </font>
    <font>
      <b/>
      <u/>
      <sz val="10"/>
      <color theme="1"/>
      <name val="Phetsarath OT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u val="singleAccounting"/>
      <sz val="10"/>
      <color theme="1"/>
      <name val="Phetsarath OT"/>
    </font>
    <font>
      <b/>
      <u/>
      <sz val="12"/>
      <name val="Phetsarath OT"/>
    </font>
    <font>
      <b/>
      <i/>
      <u/>
      <sz val="11"/>
      <name val="Phetsarath OT"/>
    </font>
    <font>
      <b/>
      <u/>
      <sz val="10"/>
      <name val="Phetsarath OT"/>
    </font>
    <font>
      <u/>
      <sz val="10"/>
      <name val="Phetsarath OT"/>
    </font>
    <font>
      <b/>
      <sz val="14"/>
      <name val="Phetsarath OT"/>
    </font>
    <font>
      <b/>
      <u/>
      <sz val="14"/>
      <name val="Phetsarath OT"/>
    </font>
    <font>
      <b/>
      <sz val="12"/>
      <name val="Times New Roman"/>
      <family val="1"/>
    </font>
    <font>
      <sz val="8"/>
      <name val="Phetsarath OT"/>
    </font>
    <font>
      <b/>
      <sz val="11"/>
      <name val="Phetsarath OT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2" tint="-9.9978637043366805E-2"/>
      <name val="Times New Roman"/>
      <family val="1"/>
    </font>
    <font>
      <sz val="11"/>
      <color theme="2" tint="-9.9978637043366805E-2"/>
      <name val="Phetsarath OT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9" fillId="0" borderId="0"/>
  </cellStyleXfs>
  <cellXfs count="383">
    <xf numFmtId="0" fontId="0" fillId="0" borderId="0" xfId="0"/>
    <xf numFmtId="0" fontId="4" fillId="0" borderId="5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49" fontId="13" fillId="0" borderId="3" xfId="0" applyNumberFormat="1" applyFont="1" applyBorder="1" applyAlignment="1">
      <alignment horizontal="right" vertical="center" wrapText="1"/>
    </xf>
    <xf numFmtId="0" fontId="13" fillId="0" borderId="3" xfId="0" applyFont="1" applyBorder="1"/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6" fontId="13" fillId="0" borderId="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17" fontId="11" fillId="0" borderId="3" xfId="0" applyNumberFormat="1" applyFont="1" applyBorder="1" applyAlignment="1">
      <alignment horizontal="center" vertical="center" wrapText="1"/>
    </xf>
    <xf numFmtId="17" fontId="5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169" fontId="5" fillId="0" borderId="3" xfId="1" applyNumberFormat="1" applyFont="1" applyFill="1" applyBorder="1" applyAlignment="1">
      <alignment vertical="top" wrapText="1"/>
    </xf>
    <xf numFmtId="173" fontId="5" fillId="0" borderId="3" xfId="1" applyNumberFormat="1" applyFont="1" applyFill="1" applyBorder="1" applyAlignment="1">
      <alignment vertical="top" wrapText="1"/>
    </xf>
    <xf numFmtId="173" fontId="22" fillId="0" borderId="3" xfId="1" applyNumberFormat="1" applyFont="1" applyFill="1" applyBorder="1" applyAlignment="1">
      <alignment horizontal="center" vertical="top" wrapText="1"/>
    </xf>
    <xf numFmtId="165" fontId="22" fillId="0" borderId="3" xfId="1" applyNumberFormat="1" applyFont="1" applyFill="1" applyBorder="1" applyAlignment="1">
      <alignment horizontal="right" vertical="top" wrapText="1"/>
    </xf>
    <xf numFmtId="0" fontId="9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textRotation="90" wrapText="1"/>
    </xf>
    <xf numFmtId="164" fontId="9" fillId="2" borderId="3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164" fontId="9" fillId="2" borderId="3" xfId="1" applyFont="1" applyFill="1" applyBorder="1" applyAlignment="1">
      <alignment vertical="center" wrapText="1"/>
    </xf>
    <xf numFmtId="164" fontId="2" fillId="2" borderId="3" xfId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7" fontId="2" fillId="2" borderId="3" xfId="0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center"/>
    </xf>
    <xf numFmtId="164" fontId="27" fillId="2" borderId="3" xfId="1" applyFont="1" applyFill="1" applyBorder="1" applyAlignment="1">
      <alignment horizontal="right" vertical="center" wrapText="1"/>
    </xf>
    <xf numFmtId="165" fontId="28" fillId="2" borderId="3" xfId="1" applyNumberFormat="1" applyFont="1" applyFill="1" applyBorder="1" applyAlignment="1">
      <alignment horizontal="right" vertical="center" wrapText="1"/>
    </xf>
    <xf numFmtId="165" fontId="27" fillId="2" borderId="3" xfId="1" applyNumberFormat="1" applyFont="1" applyFill="1" applyBorder="1" applyAlignment="1">
      <alignment horizontal="right" vertical="center" wrapText="1"/>
    </xf>
    <xf numFmtId="168" fontId="4" fillId="2" borderId="3" xfId="1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/>
    </xf>
    <xf numFmtId="0" fontId="9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vertical="center" wrapText="1"/>
    </xf>
    <xf numFmtId="164" fontId="2" fillId="2" borderId="3" xfId="1" applyFont="1" applyFill="1" applyBorder="1"/>
    <xf numFmtId="164" fontId="2" fillId="2" borderId="3" xfId="0" applyNumberFormat="1" applyFont="1" applyFill="1" applyBorder="1"/>
    <xf numFmtId="167" fontId="2" fillId="2" borderId="3" xfId="0" applyNumberFormat="1" applyFont="1" applyFill="1" applyBorder="1"/>
    <xf numFmtId="0" fontId="1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top" wrapText="1"/>
    </xf>
    <xf numFmtId="169" fontId="4" fillId="2" borderId="3" xfId="1" applyNumberFormat="1" applyFont="1" applyFill="1" applyBorder="1" applyAlignment="1">
      <alignment vertical="top" wrapText="1"/>
    </xf>
    <xf numFmtId="168" fontId="4" fillId="2" borderId="3" xfId="0" applyNumberFormat="1" applyFont="1" applyFill="1" applyBorder="1" applyAlignment="1">
      <alignment horizontal="center" vertical="top" wrapText="1"/>
    </xf>
    <xf numFmtId="170" fontId="4" fillId="0" borderId="3" xfId="1" applyNumberFormat="1" applyFont="1" applyFill="1" applyBorder="1" applyAlignment="1">
      <alignment vertical="top" wrapText="1"/>
    </xf>
    <xf numFmtId="165" fontId="4" fillId="0" borderId="3" xfId="0" applyNumberFormat="1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168" fontId="4" fillId="2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169" fontId="4" fillId="2" borderId="3" xfId="1" applyNumberFormat="1" applyFont="1" applyFill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 indent="1"/>
    </xf>
    <xf numFmtId="171" fontId="4" fillId="2" borderId="3" xfId="1" applyNumberFormat="1" applyFont="1" applyFill="1" applyBorder="1" applyAlignment="1">
      <alignment vertical="center" wrapText="1"/>
    </xf>
    <xf numFmtId="170" fontId="4" fillId="0" borderId="3" xfId="1" applyNumberFormat="1" applyFont="1" applyFill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164" fontId="13" fillId="2" borderId="3" xfId="1" applyFont="1" applyFill="1" applyBorder="1"/>
    <xf numFmtId="0" fontId="9" fillId="2" borderId="12" xfId="0" applyFont="1" applyFill="1" applyBorder="1" applyAlignment="1">
      <alignment horizontal="center"/>
    </xf>
    <xf numFmtId="164" fontId="28" fillId="2" borderId="3" xfId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/>
    </xf>
    <xf numFmtId="172" fontId="28" fillId="2" borderId="3" xfId="1" applyNumberFormat="1" applyFont="1" applyFill="1" applyBorder="1" applyAlignment="1">
      <alignment horizontal="right" vertical="center" wrapText="1"/>
    </xf>
    <xf numFmtId="172" fontId="4" fillId="2" borderId="3" xfId="1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top" wrapText="1"/>
    </xf>
    <xf numFmtId="9" fontId="5" fillId="2" borderId="3" xfId="0" applyNumberFormat="1" applyFont="1" applyFill="1" applyBorder="1" applyAlignment="1">
      <alignment horizontal="center" vertical="top" wrapText="1"/>
    </xf>
    <xf numFmtId="9" fontId="5" fillId="2" borderId="3" xfId="0" applyNumberFormat="1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174" fontId="2" fillId="2" borderId="3" xfId="1" applyNumberFormat="1" applyFont="1" applyFill="1" applyBorder="1" applyAlignment="1">
      <alignment horizontal="center" vertical="center" wrapText="1"/>
    </xf>
    <xf numFmtId="174" fontId="2" fillId="2" borderId="3" xfId="1" applyNumberFormat="1" applyFont="1" applyFill="1" applyBorder="1" applyAlignment="1">
      <alignment vertical="center"/>
    </xf>
    <xf numFmtId="172" fontId="2" fillId="2" borderId="3" xfId="0" applyNumberFormat="1" applyFont="1" applyFill="1" applyBorder="1" applyAlignment="1">
      <alignment vertical="center"/>
    </xf>
    <xf numFmtId="0" fontId="30" fillId="2" borderId="3" xfId="0" applyFont="1" applyFill="1" applyBorder="1" applyAlignment="1">
      <alignment horizontal="center"/>
    </xf>
    <xf numFmtId="0" fontId="30" fillId="2" borderId="3" xfId="0" applyFont="1" applyFill="1" applyBorder="1"/>
    <xf numFmtId="164" fontId="4" fillId="2" borderId="3" xfId="1" applyFont="1" applyFill="1" applyBorder="1" applyAlignment="1">
      <alignment vertical="center" wrapText="1"/>
    </xf>
    <xf numFmtId="169" fontId="5" fillId="2" borderId="3" xfId="1" applyNumberFormat="1" applyFont="1" applyFill="1" applyBorder="1" applyAlignment="1">
      <alignment vertical="top" wrapText="1"/>
    </xf>
    <xf numFmtId="0" fontId="0" fillId="2" borderId="0" xfId="0" applyFill="1"/>
    <xf numFmtId="1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/>
    <xf numFmtId="1" fontId="4" fillId="2" borderId="3" xfId="0" applyNumberFormat="1" applyFont="1" applyFill="1" applyBorder="1" applyAlignment="1">
      <alignment horizontal="center" vertical="top" wrapText="1"/>
    </xf>
    <xf numFmtId="168" fontId="4" fillId="2" borderId="3" xfId="0" applyNumberFormat="1" applyFont="1" applyFill="1" applyBorder="1" applyAlignment="1">
      <alignment horizontal="right" vertical="top" wrapText="1"/>
    </xf>
    <xf numFmtId="168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13" fillId="2" borderId="0" xfId="0" applyFont="1" applyFill="1"/>
    <xf numFmtId="165" fontId="4" fillId="2" borderId="3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vertical="top" wrapText="1"/>
    </xf>
    <xf numFmtId="0" fontId="33" fillId="2" borderId="3" xfId="0" applyFont="1" applyFill="1" applyBorder="1" applyAlignment="1">
      <alignment vertical="top" wrapText="1"/>
    </xf>
    <xf numFmtId="165" fontId="13" fillId="2" borderId="3" xfId="0" applyNumberFormat="1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/>
    </xf>
    <xf numFmtId="0" fontId="14" fillId="2" borderId="6" xfId="0" applyFont="1" applyFill="1" applyBorder="1" applyAlignment="1">
      <alignment vertical="top" wrapText="1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34" fillId="2" borderId="3" xfId="0" applyFont="1" applyFill="1" applyBorder="1" applyAlignment="1">
      <alignment horizontal="center"/>
    </xf>
    <xf numFmtId="0" fontId="35" fillId="0" borderId="0" xfId="0" applyFont="1"/>
    <xf numFmtId="0" fontId="13" fillId="2" borderId="3" xfId="0" applyFont="1" applyFill="1" applyBorder="1" applyAlignment="1">
      <alignment horizontal="left" vertical="top" wrapText="1" indent="1"/>
    </xf>
    <xf numFmtId="0" fontId="13" fillId="2" borderId="3" xfId="0" applyFont="1" applyFill="1" applyBorder="1" applyAlignment="1">
      <alignment horizontal="left" indent="1"/>
    </xf>
    <xf numFmtId="0" fontId="14" fillId="2" borderId="3" xfId="0" applyFont="1" applyFill="1" applyBorder="1" applyAlignment="1">
      <alignment vertical="center" wrapText="1"/>
    </xf>
    <xf numFmtId="0" fontId="36" fillId="2" borderId="3" xfId="0" applyFont="1" applyFill="1" applyBorder="1"/>
    <xf numFmtId="0" fontId="5" fillId="2" borderId="11" xfId="0" applyFont="1" applyFill="1" applyBorder="1"/>
    <xf numFmtId="0" fontId="4" fillId="0" borderId="12" xfId="0" applyFont="1" applyBorder="1" applyAlignment="1">
      <alignment horizontal="center" vertical="center"/>
    </xf>
    <xf numFmtId="0" fontId="30" fillId="2" borderId="12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vertical="center"/>
    </xf>
    <xf numFmtId="164" fontId="29" fillId="2" borderId="3" xfId="1" applyFont="1" applyFill="1" applyBorder="1" applyAlignment="1">
      <alignment vertical="center"/>
    </xf>
    <xf numFmtId="164" fontId="2" fillId="2" borderId="3" xfId="1" applyFont="1" applyFill="1" applyBorder="1" applyAlignment="1">
      <alignment vertical="center"/>
    </xf>
    <xf numFmtId="172" fontId="2" fillId="2" borderId="3" xfId="1" applyNumberFormat="1" applyFont="1" applyFill="1" applyBorder="1" applyAlignment="1">
      <alignment vertical="center"/>
    </xf>
    <xf numFmtId="165" fontId="2" fillId="2" borderId="3" xfId="1" applyNumberFormat="1" applyFont="1" applyFill="1" applyBorder="1" applyAlignment="1">
      <alignment horizontal="right" vertical="center" wrapText="1"/>
    </xf>
    <xf numFmtId="0" fontId="30" fillId="2" borderId="3" xfId="0" applyFont="1" applyFill="1" applyBorder="1" applyAlignment="1">
      <alignment vertical="center"/>
    </xf>
    <xf numFmtId="164" fontId="30" fillId="2" borderId="3" xfId="1" applyFont="1" applyFill="1" applyBorder="1" applyAlignment="1">
      <alignment vertical="center"/>
    </xf>
    <xf numFmtId="172" fontId="31" fillId="2" borderId="3" xfId="1" applyNumberFormat="1" applyFont="1" applyFill="1" applyBorder="1" applyAlignment="1">
      <alignment horizontal="right" vertical="center"/>
    </xf>
    <xf numFmtId="175" fontId="31" fillId="2" borderId="3" xfId="1" applyNumberFormat="1" applyFont="1" applyFill="1" applyBorder="1" applyAlignment="1">
      <alignment horizontal="right" vertical="center"/>
    </xf>
    <xf numFmtId="172" fontId="31" fillId="2" borderId="3" xfId="0" applyNumberFormat="1" applyFont="1" applyFill="1" applyBorder="1" applyAlignment="1">
      <alignment horizontal="right" vertical="center"/>
    </xf>
    <xf numFmtId="3" fontId="2" fillId="2" borderId="3" xfId="1" applyNumberFormat="1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164" fontId="13" fillId="2" borderId="0" xfId="1" applyFont="1" applyFill="1" applyAlignment="1"/>
    <xf numFmtId="0" fontId="4" fillId="2" borderId="0" xfId="0" applyFont="1" applyFill="1"/>
    <xf numFmtId="0" fontId="5" fillId="2" borderId="11" xfId="0" applyFont="1" applyFill="1" applyBorder="1" applyAlignment="1">
      <alignment horizontal="left"/>
    </xf>
    <xf numFmtId="0" fontId="5" fillId="2" borderId="0" xfId="0" applyFont="1" applyFill="1"/>
    <xf numFmtId="165" fontId="13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165" fontId="28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horizontal="right" vertical="top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/>
    </xf>
    <xf numFmtId="168" fontId="4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37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horizontal="center" vertical="center" wrapText="1"/>
    </xf>
    <xf numFmtId="171" fontId="23" fillId="2" borderId="3" xfId="1" applyNumberFormat="1" applyFont="1" applyFill="1" applyBorder="1" applyAlignment="1">
      <alignment vertical="center" wrapText="1"/>
    </xf>
    <xf numFmtId="165" fontId="23" fillId="2" borderId="3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indent="1"/>
    </xf>
    <xf numFmtId="0" fontId="23" fillId="0" borderId="6" xfId="0" applyFont="1" applyBorder="1" applyAlignment="1">
      <alignment horizontal="center" vertical="center" wrapText="1"/>
    </xf>
    <xf numFmtId="165" fontId="23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center" vertical="top" wrapText="1"/>
    </xf>
    <xf numFmtId="169" fontId="23" fillId="2" borderId="3" xfId="1" applyNumberFormat="1" applyFont="1" applyFill="1" applyBorder="1" applyAlignment="1">
      <alignment vertical="top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165" fontId="29" fillId="0" borderId="3" xfId="1" applyNumberFormat="1" applyFont="1" applyFill="1" applyBorder="1" applyAlignment="1">
      <alignment horizontal="right" vertical="top" wrapText="1"/>
    </xf>
    <xf numFmtId="0" fontId="38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top" wrapText="1" indent="1"/>
    </xf>
    <xf numFmtId="172" fontId="23" fillId="0" borderId="3" xfId="1" applyNumberFormat="1" applyFont="1" applyFill="1" applyBorder="1" applyAlignment="1">
      <alignment vertical="center" wrapText="1"/>
    </xf>
    <xf numFmtId="0" fontId="16" fillId="0" borderId="3" xfId="0" applyFont="1" applyBorder="1" applyAlignment="1">
      <alignment horizontal="left" indent="1"/>
    </xf>
    <xf numFmtId="172" fontId="23" fillId="0" borderId="8" xfId="1" applyNumberFormat="1" applyFont="1" applyFill="1" applyBorder="1" applyAlignment="1">
      <alignment vertical="center" wrapText="1"/>
    </xf>
    <xf numFmtId="173" fontId="29" fillId="0" borderId="3" xfId="1" applyNumberFormat="1" applyFont="1" applyFill="1" applyBorder="1" applyAlignment="1">
      <alignment vertical="center"/>
    </xf>
    <xf numFmtId="173" fontId="29" fillId="2" borderId="3" xfId="1" applyNumberFormat="1" applyFont="1" applyFill="1" applyBorder="1" applyAlignment="1">
      <alignment horizontal="right" vertical="center"/>
    </xf>
    <xf numFmtId="176" fontId="29" fillId="0" borderId="3" xfId="1" applyNumberFormat="1" applyFont="1" applyFill="1" applyBorder="1" applyAlignment="1">
      <alignment vertical="center"/>
    </xf>
    <xf numFmtId="9" fontId="5" fillId="0" borderId="3" xfId="0" applyNumberFormat="1" applyFont="1" applyBorder="1" applyAlignment="1">
      <alignment horizontal="center" vertical="center" wrapText="1"/>
    </xf>
    <xf numFmtId="9" fontId="5" fillId="3" borderId="3" xfId="0" applyNumberFormat="1" applyFont="1" applyFill="1" applyBorder="1" applyAlignment="1">
      <alignment horizontal="center" vertical="top" wrapText="1"/>
    </xf>
    <xf numFmtId="169" fontId="5" fillId="0" borderId="3" xfId="0" applyNumberFormat="1" applyFont="1" applyBorder="1" applyAlignment="1">
      <alignment horizontal="center" vertical="top" wrapText="1"/>
    </xf>
    <xf numFmtId="169" fontId="5" fillId="2" borderId="3" xfId="0" applyNumberFormat="1" applyFont="1" applyFill="1" applyBorder="1" applyAlignment="1">
      <alignment horizontal="right" vertical="top" wrapText="1"/>
    </xf>
    <xf numFmtId="0" fontId="5" fillId="0" borderId="3" xfId="0" applyFont="1" applyBorder="1"/>
    <xf numFmtId="49" fontId="30" fillId="0" borderId="3" xfId="0" applyNumberFormat="1" applyFont="1" applyBorder="1" applyAlignment="1">
      <alignment horizontal="center" vertical="top"/>
    </xf>
    <xf numFmtId="0" fontId="30" fillId="0" borderId="3" xfId="0" applyFont="1" applyBorder="1"/>
    <xf numFmtId="0" fontId="30" fillId="0" borderId="3" xfId="0" applyFont="1" applyBorder="1" applyAlignment="1">
      <alignment horizontal="center" vertical="center"/>
    </xf>
    <xf numFmtId="169" fontId="36" fillId="0" borderId="3" xfId="0" applyNumberFormat="1" applyFont="1" applyBorder="1" applyAlignment="1">
      <alignment horizontal="right"/>
    </xf>
    <xf numFmtId="37" fontId="36" fillId="4" borderId="3" xfId="0" applyNumberFormat="1" applyFont="1" applyFill="1" applyBorder="1" applyAlignment="1">
      <alignment horizontal="right"/>
    </xf>
    <xf numFmtId="3" fontId="39" fillId="0" borderId="3" xfId="1" applyNumberFormat="1" applyFont="1" applyFill="1" applyBorder="1" applyAlignment="1">
      <alignment horizontal="right" vertical="top" wrapText="1"/>
    </xf>
    <xf numFmtId="0" fontId="16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vertical="center" textRotation="90" wrapText="1"/>
    </xf>
    <xf numFmtId="1" fontId="4" fillId="0" borderId="3" xfId="0" applyNumberFormat="1" applyFont="1" applyBorder="1" applyAlignment="1">
      <alignment horizontal="center" vertical="center" wrapText="1"/>
    </xf>
    <xf numFmtId="169" fontId="4" fillId="0" borderId="3" xfId="1" applyNumberFormat="1" applyFont="1" applyFill="1" applyBorder="1" applyAlignment="1">
      <alignment vertical="center" wrapText="1"/>
    </xf>
    <xf numFmtId="168" fontId="4" fillId="0" borderId="3" xfId="0" applyNumberFormat="1" applyFont="1" applyBorder="1" applyAlignment="1">
      <alignment horizontal="right" vertical="center" wrapText="1"/>
    </xf>
    <xf numFmtId="0" fontId="23" fillId="2" borderId="3" xfId="0" applyFont="1" applyFill="1" applyBorder="1" applyAlignment="1">
      <alignment horizontal="center" vertical="center" wrapText="1"/>
    </xf>
    <xf numFmtId="168" fontId="23" fillId="2" borderId="3" xfId="0" applyNumberFormat="1" applyFont="1" applyFill="1" applyBorder="1" applyAlignment="1">
      <alignment horizontal="right" vertical="center" wrapText="1"/>
    </xf>
    <xf numFmtId="0" fontId="23" fillId="2" borderId="3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168" fontId="23" fillId="2" borderId="3" xfId="0" applyNumberFormat="1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7" borderId="3" xfId="0" applyFont="1" applyFill="1" applyBorder="1" applyAlignment="1">
      <alignment horizontal="center" vertical="center"/>
    </xf>
    <xf numFmtId="0" fontId="20" fillId="7" borderId="3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top" wrapText="1"/>
    </xf>
    <xf numFmtId="0" fontId="2" fillId="7" borderId="3" xfId="0" applyFont="1" applyFill="1" applyBorder="1" applyAlignment="1">
      <alignment horizontal="center" vertical="top" wrapText="1"/>
    </xf>
    <xf numFmtId="169" fontId="2" fillId="7" borderId="3" xfId="1" applyNumberFormat="1" applyFont="1" applyFill="1" applyBorder="1" applyAlignment="1">
      <alignment vertical="top" wrapText="1"/>
    </xf>
    <xf numFmtId="168" fontId="2" fillId="7" borderId="3" xfId="0" applyNumberFormat="1" applyFont="1" applyFill="1" applyBorder="1" applyAlignment="1">
      <alignment horizontal="right" vertical="center" wrapText="1"/>
    </xf>
    <xf numFmtId="168" fontId="2" fillId="7" borderId="3" xfId="0" applyNumberFormat="1" applyFont="1" applyFill="1" applyBorder="1" applyAlignment="1">
      <alignment horizontal="center" vertical="center" wrapText="1"/>
    </xf>
    <xf numFmtId="3" fontId="2" fillId="7" borderId="3" xfId="0" applyNumberFormat="1" applyFont="1" applyFill="1" applyBorder="1" applyAlignment="1">
      <alignment horizontal="right" vertical="center" wrapText="1"/>
    </xf>
    <xf numFmtId="165" fontId="2" fillId="7" borderId="3" xfId="0" applyNumberFormat="1" applyFont="1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justify"/>
    </xf>
    <xf numFmtId="0" fontId="2" fillId="7" borderId="3" xfId="0" applyFont="1" applyFill="1" applyBorder="1" applyAlignment="1">
      <alignment wrapText="1"/>
    </xf>
    <xf numFmtId="0" fontId="2" fillId="7" borderId="3" xfId="0" applyFont="1" applyFill="1" applyBorder="1" applyAlignment="1">
      <alignment horizontal="center" wrapText="1"/>
    </xf>
    <xf numFmtId="169" fontId="4" fillId="7" borderId="3" xfId="1" applyNumberFormat="1" applyFont="1" applyFill="1" applyBorder="1" applyAlignment="1">
      <alignment wrapText="1"/>
    </xf>
    <xf numFmtId="165" fontId="2" fillId="7" borderId="3" xfId="0" applyNumberFormat="1" applyFont="1" applyFill="1" applyBorder="1" applyAlignment="1">
      <alignment horizontal="right" wrapText="1"/>
    </xf>
    <xf numFmtId="165" fontId="2" fillId="7" borderId="3" xfId="0" applyNumberFormat="1" applyFont="1" applyFill="1" applyBorder="1" applyAlignment="1">
      <alignment horizontal="center" wrapText="1"/>
    </xf>
    <xf numFmtId="3" fontId="2" fillId="7" borderId="3" xfId="0" applyNumberFormat="1" applyFont="1" applyFill="1" applyBorder="1" applyAlignment="1">
      <alignment horizontal="right" wrapText="1"/>
    </xf>
    <xf numFmtId="49" fontId="9" fillId="7" borderId="3" xfId="0" applyNumberFormat="1" applyFont="1" applyFill="1" applyBorder="1" applyAlignment="1">
      <alignment horizontal="center" vertical="top"/>
    </xf>
    <xf numFmtId="0" fontId="9" fillId="7" borderId="3" xfId="0" applyFont="1" applyFill="1" applyBorder="1" applyAlignment="1">
      <alignment vertical="top" wrapText="1"/>
    </xf>
    <xf numFmtId="171" fontId="9" fillId="7" borderId="3" xfId="0" applyNumberFormat="1" applyFont="1" applyFill="1" applyBorder="1" applyAlignment="1">
      <alignment vertical="top" wrapText="1"/>
    </xf>
    <xf numFmtId="173" fontId="29" fillId="7" borderId="3" xfId="1" applyNumberFormat="1" applyFont="1" applyFill="1" applyBorder="1" applyAlignment="1">
      <alignment horizontal="right" vertical="top" wrapText="1"/>
    </xf>
    <xf numFmtId="173" fontId="29" fillId="7" borderId="3" xfId="1" applyNumberFormat="1" applyFont="1" applyFill="1" applyBorder="1" applyAlignment="1">
      <alignment horizontal="center" vertical="top" wrapText="1"/>
    </xf>
    <xf numFmtId="165" fontId="29" fillId="7" borderId="3" xfId="1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9" fillId="5" borderId="14" xfId="2" applyFont="1" applyFill="1" applyBorder="1" applyAlignment="1">
      <alignment horizontal="center" vertical="center"/>
    </xf>
    <xf numFmtId="0" fontId="9" fillId="5" borderId="17" xfId="2" applyFont="1" applyFill="1" applyBorder="1" applyAlignment="1">
      <alignment horizontal="center" vertical="center" wrapText="1"/>
    </xf>
    <xf numFmtId="0" fontId="9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8" fillId="6" borderId="0" xfId="0" applyFont="1" applyFill="1" applyAlignment="1">
      <alignment wrapText="1"/>
    </xf>
    <xf numFmtId="0" fontId="5" fillId="6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vertical="center" wrapText="1"/>
    </xf>
    <xf numFmtId="0" fontId="17" fillId="6" borderId="12" xfId="0" applyFont="1" applyFill="1" applyBorder="1" applyAlignment="1">
      <alignment wrapText="1"/>
    </xf>
    <xf numFmtId="0" fontId="23" fillId="2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top"/>
    </xf>
    <xf numFmtId="0" fontId="23" fillId="6" borderId="3" xfId="0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vertical="top" wrapText="1"/>
    </xf>
    <xf numFmtId="0" fontId="17" fillId="0" borderId="12" xfId="0" applyFont="1" applyBorder="1" applyAlignment="1">
      <alignment horizontal="left" vertical="center" wrapText="1"/>
    </xf>
    <xf numFmtId="0" fontId="41" fillId="2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/>
    </xf>
    <xf numFmtId="0" fontId="17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7" fillId="0" borderId="0" xfId="0" applyFont="1"/>
    <xf numFmtId="4" fontId="42" fillId="0" borderId="0" xfId="0" applyNumberFormat="1" applyFont="1" applyAlignment="1">
      <alignment horizontal="right"/>
    </xf>
    <xf numFmtId="4" fontId="43" fillId="0" borderId="0" xfId="0" applyNumberFormat="1" applyFont="1"/>
    <xf numFmtId="0" fontId="16" fillId="2" borderId="10" xfId="0" applyFont="1" applyFill="1" applyBorder="1" applyAlignment="1">
      <alignment horizontal="center" vertical="center" wrapText="1"/>
    </xf>
    <xf numFmtId="168" fontId="13" fillId="0" borderId="3" xfId="0" applyNumberFormat="1" applyFont="1" applyBorder="1" applyAlignment="1">
      <alignment horizontal="center" vertical="center"/>
    </xf>
    <xf numFmtId="1" fontId="13" fillId="8" borderId="3" xfId="0" applyNumberFormat="1" applyFont="1" applyFill="1" applyBorder="1" applyAlignment="1">
      <alignment horizontal="center" vertical="center"/>
    </xf>
    <xf numFmtId="168" fontId="13" fillId="8" borderId="3" xfId="0" applyNumberFormat="1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6" borderId="12" xfId="0" applyFont="1" applyFill="1" applyBorder="1" applyAlignment="1">
      <alignment horizontal="left" vertical="center" wrapText="1"/>
    </xf>
    <xf numFmtId="0" fontId="13" fillId="6" borderId="3" xfId="0" applyFont="1" applyFill="1" applyBorder="1"/>
    <xf numFmtId="168" fontId="13" fillId="6" borderId="3" xfId="0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top" wrapText="1"/>
    </xf>
    <xf numFmtId="0" fontId="14" fillId="0" borderId="18" xfId="2" applyFont="1" applyBorder="1" applyAlignment="1">
      <alignment horizontal="center" vertical="center"/>
    </xf>
    <xf numFmtId="0" fontId="14" fillId="0" borderId="33" xfId="2" applyFont="1" applyBorder="1" applyAlignment="1">
      <alignment horizontal="center" vertical="center" wrapText="1"/>
    </xf>
    <xf numFmtId="0" fontId="14" fillId="0" borderId="28" xfId="2" applyFont="1" applyBorder="1" applyAlignment="1">
      <alignment horizontal="center" vertical="center" wrapText="1"/>
    </xf>
    <xf numFmtId="0" fontId="14" fillId="0" borderId="27" xfId="2" applyFont="1" applyBorder="1" applyAlignment="1">
      <alignment horizontal="center" vertical="center" wrapText="1"/>
    </xf>
    <xf numFmtId="0" fontId="14" fillId="0" borderId="22" xfId="2" applyFont="1" applyBorder="1" applyAlignment="1">
      <alignment horizontal="center" vertical="center" wrapText="1"/>
    </xf>
    <xf numFmtId="0" fontId="14" fillId="0" borderId="26" xfId="2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/>
    </xf>
    <xf numFmtId="168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68" fontId="14" fillId="4" borderId="3" xfId="0" applyNumberFormat="1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168" fontId="14" fillId="8" borderId="3" xfId="0" applyNumberFormat="1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168" fontId="14" fillId="6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164" fontId="20" fillId="0" borderId="3" xfId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70" fontId="23" fillId="0" borderId="0" xfId="1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/>
    </xf>
    <xf numFmtId="170" fontId="47" fillId="0" borderId="0" xfId="1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/>
    </xf>
    <xf numFmtId="0" fontId="50" fillId="0" borderId="3" xfId="0" applyFont="1" applyBorder="1" applyAlignment="1">
      <alignment horizontal="center" vertical="center"/>
    </xf>
    <xf numFmtId="176" fontId="49" fillId="0" borderId="15" xfId="1" applyNumberFormat="1" applyFont="1" applyBorder="1" applyAlignment="1">
      <alignment horizontal="center" vertical="center" wrapText="1"/>
    </xf>
    <xf numFmtId="177" fontId="23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3" fontId="23" fillId="0" borderId="0" xfId="0" applyNumberFormat="1" applyFont="1" applyAlignment="1">
      <alignment horizontal="center" vertical="center" wrapText="1"/>
    </xf>
    <xf numFmtId="177" fontId="23" fillId="0" borderId="0" xfId="0" applyNumberFormat="1" applyFont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64" fontId="23" fillId="0" borderId="0" xfId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64" fontId="23" fillId="0" borderId="0" xfId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14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4" fillId="2" borderId="0" xfId="0" applyFont="1" applyFill="1" applyAlignment="1">
      <alignment horizontal="left"/>
    </xf>
    <xf numFmtId="0" fontId="13" fillId="2" borderId="0" xfId="0" applyFont="1" applyFill="1" applyAlignment="1">
      <alignment horizontal="right"/>
    </xf>
    <xf numFmtId="0" fontId="14" fillId="2" borderId="3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wrapText="1"/>
    </xf>
    <xf numFmtId="0" fontId="9" fillId="2" borderId="15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2" borderId="0" xfId="0" applyFont="1" applyFill="1" applyAlignment="1">
      <alignment horizontal="center"/>
    </xf>
    <xf numFmtId="0" fontId="14" fillId="0" borderId="11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  <xf numFmtId="0" fontId="9" fillId="5" borderId="20" xfId="2" applyFont="1" applyFill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 wrapText="1"/>
    </xf>
    <xf numFmtId="0" fontId="9" fillId="0" borderId="24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9" fillId="0" borderId="30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1" fillId="0" borderId="3" xfId="0" applyFont="1" applyBorder="1" applyAlignment="1">
      <alignment horizontal="center" vertical="center"/>
    </xf>
    <xf numFmtId="0" fontId="52" fillId="0" borderId="3" xfId="0" applyFont="1" applyBorder="1" applyAlignment="1">
      <alignment horizontal="left" vertical="center" wrapText="1"/>
    </xf>
    <xf numFmtId="176" fontId="51" fillId="0" borderId="3" xfId="1" applyNumberFormat="1" applyFont="1" applyFill="1" applyBorder="1" applyAlignment="1">
      <alignment horizontal="center" vertical="center" wrapText="1"/>
    </xf>
    <xf numFmtId="177" fontId="52" fillId="0" borderId="3" xfId="0" applyNumberFormat="1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14" fontId="52" fillId="0" borderId="3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276225</xdr:colOff>
      <xdr:row>8</xdr:row>
      <xdr:rowOff>228600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A38CF0E-B409-4785-93F8-36F1CC49DC11}"/>
            </a:ext>
          </a:extLst>
        </xdr:cNvPr>
        <xdr:cNvSpPr txBox="1"/>
      </xdr:nvSpPr>
      <xdr:spPr>
        <a:xfrm>
          <a:off x="10239375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276225</xdr:colOff>
      <xdr:row>8</xdr:row>
      <xdr:rowOff>228600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707C489-D100-458B-9098-4E948F7E9F4B}"/>
            </a:ext>
          </a:extLst>
        </xdr:cNvPr>
        <xdr:cNvSpPr txBox="1"/>
      </xdr:nvSpPr>
      <xdr:spPr>
        <a:xfrm>
          <a:off x="10239375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4</xdr:col>
      <xdr:colOff>876300</xdr:colOff>
      <xdr:row>0</xdr:row>
      <xdr:rowOff>0</xdr:rowOff>
    </xdr:from>
    <xdr:to>
      <xdr:col>5</xdr:col>
      <xdr:colOff>533400</xdr:colOff>
      <xdr:row>2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6D0A69-A955-BD03-F5D1-5595BF29E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0"/>
          <a:ext cx="742950" cy="701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539814</xdr:colOff>
      <xdr:row>0</xdr:row>
      <xdr:rowOff>0</xdr:rowOff>
    </xdr:from>
    <xdr:to>
      <xdr:col>6</xdr:col>
      <xdr:colOff>37350</xdr:colOff>
      <xdr:row>4</xdr:row>
      <xdr:rowOff>33130</xdr:rowOff>
    </xdr:to>
    <xdr:pic>
      <xdr:nvPicPr>
        <xdr:cNvPr id="3" name="Picture 2" descr="Lao National logo 1">
          <a:extLst>
            <a:ext uri="{FF2B5EF4-FFF2-40B4-BE49-F238E27FC236}">
              <a16:creationId xmlns:a16="http://schemas.microsoft.com/office/drawing/2014/main" id="{DACD2BFA-6592-4469-9D13-FE56B05F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21439" y="0"/>
          <a:ext cx="869136" cy="9094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713;&#3739;&#3754;\&#3777;&#3740;&#3737;&#3749;&#3751;&#3745;\&#3777;&#3740;&#3737;&#3719;&#3771;&#3738;&#3739;&#3760;&#3745;&#3762;&#3737;&#3778;&#3716;&#3719;&#3713;&#3762;&#3737;&#3720;&#3761;&#3732;&#3754;&#3761;&#3737;&#3735;&#3765;&#3784;&#3732;&#3764;&#3737;&#3777;&#3714;&#3751;&#3719;&#3738;&#3789;&#3784;&#3777;&#3713;&#3785;&#3751;_BK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ກອບ​ຜົນ​​ໄດ້ຮັບ"/>
      <sheetName val="2.1 ງົບຕາມປະເພດ "/>
      <sheetName val="2.2 ງົບ​​ຕາມ​ອົງ​ປະ​ກອບ"/>
      <sheetName val="plan year1 "/>
      <sheetName val="3.ແຜນວຽກ "/>
      <sheetName val="4. ຈັດ​ຊື້ຈັດ​ຈ້າງ"/>
      <sheetName val="ວິ​ທີ​ການ​ຄິດ​ໄລ່"/>
      <sheetName val="Sheet1"/>
    </sheetNames>
    <sheetDataSet>
      <sheetData sheetId="0" refreshError="1"/>
      <sheetData sheetId="1" refreshError="1">
        <row r="17">
          <cell r="H17">
            <v>35</v>
          </cell>
        </row>
      </sheetData>
      <sheetData sheetId="2" refreshError="1">
        <row r="5">
          <cell r="B5" t="str">
            <v>C1.1</v>
          </cell>
        </row>
        <row r="6">
          <cell r="B6" t="str">
            <v>C1.2</v>
          </cell>
        </row>
        <row r="7">
          <cell r="B7" t="str">
            <v>C1.3</v>
          </cell>
        </row>
        <row r="8">
          <cell r="B8" t="str">
            <v>C1.4</v>
          </cell>
        </row>
        <row r="10">
          <cell r="B10" t="str">
            <v>C2.1</v>
          </cell>
          <cell r="I10">
            <v>35</v>
          </cell>
        </row>
        <row r="11">
          <cell r="B11" t="str">
            <v>C2.2</v>
          </cell>
          <cell r="H11">
            <v>12</v>
          </cell>
        </row>
        <row r="12">
          <cell r="C12" t="str">
            <v xml:space="preserve">   ກິດຈະກໍາ 2.3: ​ລົດ​ຈັກ</v>
          </cell>
          <cell r="D12" t="str">
            <v>ເຄືອງ</v>
          </cell>
          <cell r="H12">
            <v>12</v>
          </cell>
        </row>
        <row r="13">
          <cell r="C13" t="str">
            <v xml:space="preserve">   ກິດຈະກໍາ 2.4 ຄອມ​ພີມ​ເຕີໂນດບຸກ </v>
          </cell>
          <cell r="D13" t="str">
            <v>ເຄືອງ</v>
          </cell>
          <cell r="H13">
            <v>6</v>
          </cell>
        </row>
        <row r="14">
          <cell r="C14" t="str">
            <v xml:space="preserve">   ກິດຈະກໍາ 2.5: ເຄື່ອງ​​ພີມ​ເອ​ກະ​ສານ A3 </v>
          </cell>
          <cell r="D14" t="str">
            <v>ເຄືອງ</v>
          </cell>
          <cell r="H14">
            <v>5</v>
          </cell>
        </row>
        <row r="15">
          <cell r="C15" t="str">
            <v xml:space="preserve">   ກິດຈະກໍາ 2.6: GPS 62 scx</v>
          </cell>
          <cell r="D15" t="str">
            <v>ເຄືອງ</v>
          </cell>
          <cell r="H15">
            <v>5</v>
          </cell>
        </row>
        <row r="16">
          <cell r="C16" t="str">
            <v xml:space="preserve">   ກິດຈະກໍາ 2.7: ຊື້ເຄື່ອງສາຍ LCD</v>
          </cell>
          <cell r="D16" t="str">
            <v>ເຄືອງ</v>
          </cell>
          <cell r="H16">
            <v>3</v>
          </cell>
        </row>
        <row r="17">
          <cell r="C17" t="str">
            <v xml:space="preserve">   ກິດຈະກໍາ 2.8: ກ້ອ​ງ​ຖ່າຍ​ຮູບ</v>
          </cell>
          <cell r="D17" t="str">
            <v>ໜ່ວຍ</v>
          </cell>
          <cell r="H17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D63CD-FE28-4F33-95E1-E2C9BC08BDF8}">
  <dimension ref="A1:M26"/>
  <sheetViews>
    <sheetView tabSelected="1" topLeftCell="A2" zoomScale="80" zoomScaleNormal="80" workbookViewId="0">
      <selection activeCell="C14" sqref="C14"/>
    </sheetView>
  </sheetViews>
  <sheetFormatPr defaultColWidth="9.90625" defaultRowHeight="17"/>
  <cols>
    <col min="1" max="1" width="5.81640625" style="322" customWidth="1"/>
    <col min="2" max="2" width="19.08984375" style="322" customWidth="1"/>
    <col min="3" max="3" width="38.36328125" style="322" customWidth="1"/>
    <col min="4" max="4" width="17.81640625" style="323" customWidth="1"/>
    <col min="5" max="5" width="15.81640625" style="322" customWidth="1"/>
    <col min="6" max="7" width="15.08984375" style="322" customWidth="1"/>
    <col min="8" max="8" width="15.6328125" style="322" customWidth="1"/>
    <col min="9" max="9" width="24.81640625" style="322" customWidth="1"/>
    <col min="10" max="10" width="16.1796875" style="322" customWidth="1"/>
    <col min="11" max="12" width="9.90625" style="322"/>
    <col min="13" max="13" width="24.90625" style="322" customWidth="1"/>
    <col min="14" max="257" width="9.90625" style="322"/>
    <col min="258" max="258" width="15.453125" style="322" customWidth="1"/>
    <col min="259" max="259" width="25.36328125" style="322" customWidth="1"/>
    <col min="260" max="260" width="14.08984375" style="322" customWidth="1"/>
    <col min="261" max="261" width="14.453125" style="322" customWidth="1"/>
    <col min="262" max="262" width="13.90625" style="322" customWidth="1"/>
    <col min="263" max="263" width="14.90625" style="322" customWidth="1"/>
    <col min="264" max="264" width="14.6328125" style="322" customWidth="1"/>
    <col min="265" max="265" width="14" style="322" customWidth="1"/>
    <col min="266" max="266" width="11.36328125" style="322" customWidth="1"/>
    <col min="267" max="268" width="9.90625" style="322"/>
    <col min="269" max="269" width="24.90625" style="322" customWidth="1"/>
    <col min="270" max="513" width="9.90625" style="322"/>
    <col min="514" max="514" width="15.453125" style="322" customWidth="1"/>
    <col min="515" max="515" width="25.36328125" style="322" customWidth="1"/>
    <col min="516" max="516" width="14.08984375" style="322" customWidth="1"/>
    <col min="517" max="517" width="14.453125" style="322" customWidth="1"/>
    <col min="518" max="518" width="13.90625" style="322" customWidth="1"/>
    <col min="519" max="519" width="14.90625" style="322" customWidth="1"/>
    <col min="520" max="520" width="14.6328125" style="322" customWidth="1"/>
    <col min="521" max="521" width="14" style="322" customWidth="1"/>
    <col min="522" max="522" width="11.36328125" style="322" customWidth="1"/>
    <col min="523" max="524" width="9.90625" style="322"/>
    <col min="525" max="525" width="24.90625" style="322" customWidth="1"/>
    <col min="526" max="769" width="9.90625" style="322"/>
    <col min="770" max="770" width="15.453125" style="322" customWidth="1"/>
    <col min="771" max="771" width="25.36328125" style="322" customWidth="1"/>
    <col min="772" max="772" width="14.08984375" style="322" customWidth="1"/>
    <col min="773" max="773" width="14.453125" style="322" customWidth="1"/>
    <col min="774" max="774" width="13.90625" style="322" customWidth="1"/>
    <col min="775" max="775" width="14.90625" style="322" customWidth="1"/>
    <col min="776" max="776" width="14.6328125" style="322" customWidth="1"/>
    <col min="777" max="777" width="14" style="322" customWidth="1"/>
    <col min="778" max="778" width="11.36328125" style="322" customWidth="1"/>
    <col min="779" max="780" width="9.90625" style="322"/>
    <col min="781" max="781" width="24.90625" style="322" customWidth="1"/>
    <col min="782" max="1025" width="9.90625" style="322"/>
    <col min="1026" max="1026" width="15.453125" style="322" customWidth="1"/>
    <col min="1027" max="1027" width="25.36328125" style="322" customWidth="1"/>
    <col min="1028" max="1028" width="14.08984375" style="322" customWidth="1"/>
    <col min="1029" max="1029" width="14.453125" style="322" customWidth="1"/>
    <col min="1030" max="1030" width="13.90625" style="322" customWidth="1"/>
    <col min="1031" max="1031" width="14.90625" style="322" customWidth="1"/>
    <col min="1032" max="1032" width="14.6328125" style="322" customWidth="1"/>
    <col min="1033" max="1033" width="14" style="322" customWidth="1"/>
    <col min="1034" max="1034" width="11.36328125" style="322" customWidth="1"/>
    <col min="1035" max="1036" width="9.90625" style="322"/>
    <col min="1037" max="1037" width="24.90625" style="322" customWidth="1"/>
    <col min="1038" max="1281" width="9.90625" style="322"/>
    <col min="1282" max="1282" width="15.453125" style="322" customWidth="1"/>
    <col min="1283" max="1283" width="25.36328125" style="322" customWidth="1"/>
    <col min="1284" max="1284" width="14.08984375" style="322" customWidth="1"/>
    <col min="1285" max="1285" width="14.453125" style="322" customWidth="1"/>
    <col min="1286" max="1286" width="13.90625" style="322" customWidth="1"/>
    <col min="1287" max="1287" width="14.90625" style="322" customWidth="1"/>
    <col min="1288" max="1288" width="14.6328125" style="322" customWidth="1"/>
    <col min="1289" max="1289" width="14" style="322" customWidth="1"/>
    <col min="1290" max="1290" width="11.36328125" style="322" customWidth="1"/>
    <col min="1291" max="1292" width="9.90625" style="322"/>
    <col min="1293" max="1293" width="24.90625" style="322" customWidth="1"/>
    <col min="1294" max="1537" width="9.90625" style="322"/>
    <col min="1538" max="1538" width="15.453125" style="322" customWidth="1"/>
    <col min="1539" max="1539" width="25.36328125" style="322" customWidth="1"/>
    <col min="1540" max="1540" width="14.08984375" style="322" customWidth="1"/>
    <col min="1541" max="1541" width="14.453125" style="322" customWidth="1"/>
    <col min="1542" max="1542" width="13.90625" style="322" customWidth="1"/>
    <col min="1543" max="1543" width="14.90625" style="322" customWidth="1"/>
    <col min="1544" max="1544" width="14.6328125" style="322" customWidth="1"/>
    <col min="1545" max="1545" width="14" style="322" customWidth="1"/>
    <col min="1546" max="1546" width="11.36328125" style="322" customWidth="1"/>
    <col min="1547" max="1548" width="9.90625" style="322"/>
    <col min="1549" max="1549" width="24.90625" style="322" customWidth="1"/>
    <col min="1550" max="1793" width="9.90625" style="322"/>
    <col min="1794" max="1794" width="15.453125" style="322" customWidth="1"/>
    <col min="1795" max="1795" width="25.36328125" style="322" customWidth="1"/>
    <col min="1796" max="1796" width="14.08984375" style="322" customWidth="1"/>
    <col min="1797" max="1797" width="14.453125" style="322" customWidth="1"/>
    <col min="1798" max="1798" width="13.90625" style="322" customWidth="1"/>
    <col min="1799" max="1799" width="14.90625" style="322" customWidth="1"/>
    <col min="1800" max="1800" width="14.6328125" style="322" customWidth="1"/>
    <col min="1801" max="1801" width="14" style="322" customWidth="1"/>
    <col min="1802" max="1802" width="11.36328125" style="322" customWidth="1"/>
    <col min="1803" max="1804" width="9.90625" style="322"/>
    <col min="1805" max="1805" width="24.90625" style="322" customWidth="1"/>
    <col min="1806" max="2049" width="9.90625" style="322"/>
    <col min="2050" max="2050" width="15.453125" style="322" customWidth="1"/>
    <col min="2051" max="2051" width="25.36328125" style="322" customWidth="1"/>
    <col min="2052" max="2052" width="14.08984375" style="322" customWidth="1"/>
    <col min="2053" max="2053" width="14.453125" style="322" customWidth="1"/>
    <col min="2054" max="2054" width="13.90625" style="322" customWidth="1"/>
    <col min="2055" max="2055" width="14.90625" style="322" customWidth="1"/>
    <col min="2056" max="2056" width="14.6328125" style="322" customWidth="1"/>
    <col min="2057" max="2057" width="14" style="322" customWidth="1"/>
    <col min="2058" max="2058" width="11.36328125" style="322" customWidth="1"/>
    <col min="2059" max="2060" width="9.90625" style="322"/>
    <col min="2061" max="2061" width="24.90625" style="322" customWidth="1"/>
    <col min="2062" max="2305" width="9.90625" style="322"/>
    <col min="2306" max="2306" width="15.453125" style="322" customWidth="1"/>
    <col min="2307" max="2307" width="25.36328125" style="322" customWidth="1"/>
    <col min="2308" max="2308" width="14.08984375" style="322" customWidth="1"/>
    <col min="2309" max="2309" width="14.453125" style="322" customWidth="1"/>
    <col min="2310" max="2310" width="13.90625" style="322" customWidth="1"/>
    <col min="2311" max="2311" width="14.90625" style="322" customWidth="1"/>
    <col min="2312" max="2312" width="14.6328125" style="322" customWidth="1"/>
    <col min="2313" max="2313" width="14" style="322" customWidth="1"/>
    <col min="2314" max="2314" width="11.36328125" style="322" customWidth="1"/>
    <col min="2315" max="2316" width="9.90625" style="322"/>
    <col min="2317" max="2317" width="24.90625" style="322" customWidth="1"/>
    <col min="2318" max="2561" width="9.90625" style="322"/>
    <col min="2562" max="2562" width="15.453125" style="322" customWidth="1"/>
    <col min="2563" max="2563" width="25.36328125" style="322" customWidth="1"/>
    <col min="2564" max="2564" width="14.08984375" style="322" customWidth="1"/>
    <col min="2565" max="2565" width="14.453125" style="322" customWidth="1"/>
    <col min="2566" max="2566" width="13.90625" style="322" customWidth="1"/>
    <col min="2567" max="2567" width="14.90625" style="322" customWidth="1"/>
    <col min="2568" max="2568" width="14.6328125" style="322" customWidth="1"/>
    <col min="2569" max="2569" width="14" style="322" customWidth="1"/>
    <col min="2570" max="2570" width="11.36328125" style="322" customWidth="1"/>
    <col min="2571" max="2572" width="9.90625" style="322"/>
    <col min="2573" max="2573" width="24.90625" style="322" customWidth="1"/>
    <col min="2574" max="2817" width="9.90625" style="322"/>
    <col min="2818" max="2818" width="15.453125" style="322" customWidth="1"/>
    <col min="2819" max="2819" width="25.36328125" style="322" customWidth="1"/>
    <col min="2820" max="2820" width="14.08984375" style="322" customWidth="1"/>
    <col min="2821" max="2821" width="14.453125" style="322" customWidth="1"/>
    <col min="2822" max="2822" width="13.90625" style="322" customWidth="1"/>
    <col min="2823" max="2823" width="14.90625" style="322" customWidth="1"/>
    <col min="2824" max="2824" width="14.6328125" style="322" customWidth="1"/>
    <col min="2825" max="2825" width="14" style="322" customWidth="1"/>
    <col min="2826" max="2826" width="11.36328125" style="322" customWidth="1"/>
    <col min="2827" max="2828" width="9.90625" style="322"/>
    <col min="2829" max="2829" width="24.90625" style="322" customWidth="1"/>
    <col min="2830" max="3073" width="9.90625" style="322"/>
    <col min="3074" max="3074" width="15.453125" style="322" customWidth="1"/>
    <col min="3075" max="3075" width="25.36328125" style="322" customWidth="1"/>
    <col min="3076" max="3076" width="14.08984375" style="322" customWidth="1"/>
    <col min="3077" max="3077" width="14.453125" style="322" customWidth="1"/>
    <col min="3078" max="3078" width="13.90625" style="322" customWidth="1"/>
    <col min="3079" max="3079" width="14.90625" style="322" customWidth="1"/>
    <col min="3080" max="3080" width="14.6328125" style="322" customWidth="1"/>
    <col min="3081" max="3081" width="14" style="322" customWidth="1"/>
    <col min="3082" max="3082" width="11.36328125" style="322" customWidth="1"/>
    <col min="3083" max="3084" width="9.90625" style="322"/>
    <col min="3085" max="3085" width="24.90625" style="322" customWidth="1"/>
    <col min="3086" max="3329" width="9.90625" style="322"/>
    <col min="3330" max="3330" width="15.453125" style="322" customWidth="1"/>
    <col min="3331" max="3331" width="25.36328125" style="322" customWidth="1"/>
    <col min="3332" max="3332" width="14.08984375" style="322" customWidth="1"/>
    <col min="3333" max="3333" width="14.453125" style="322" customWidth="1"/>
    <col min="3334" max="3334" width="13.90625" style="322" customWidth="1"/>
    <col min="3335" max="3335" width="14.90625" style="322" customWidth="1"/>
    <col min="3336" max="3336" width="14.6328125" style="322" customWidth="1"/>
    <col min="3337" max="3337" width="14" style="322" customWidth="1"/>
    <col min="3338" max="3338" width="11.36328125" style="322" customWidth="1"/>
    <col min="3339" max="3340" width="9.90625" style="322"/>
    <col min="3341" max="3341" width="24.90625" style="322" customWidth="1"/>
    <col min="3342" max="3585" width="9.90625" style="322"/>
    <col min="3586" max="3586" width="15.453125" style="322" customWidth="1"/>
    <col min="3587" max="3587" width="25.36328125" style="322" customWidth="1"/>
    <col min="3588" max="3588" width="14.08984375" style="322" customWidth="1"/>
    <col min="3589" max="3589" width="14.453125" style="322" customWidth="1"/>
    <col min="3590" max="3590" width="13.90625" style="322" customWidth="1"/>
    <col min="3591" max="3591" width="14.90625" style="322" customWidth="1"/>
    <col min="3592" max="3592" width="14.6328125" style="322" customWidth="1"/>
    <col min="3593" max="3593" width="14" style="322" customWidth="1"/>
    <col min="3594" max="3594" width="11.36328125" style="322" customWidth="1"/>
    <col min="3595" max="3596" width="9.90625" style="322"/>
    <col min="3597" max="3597" width="24.90625" style="322" customWidth="1"/>
    <col min="3598" max="3841" width="9.90625" style="322"/>
    <col min="3842" max="3842" width="15.453125" style="322" customWidth="1"/>
    <col min="3843" max="3843" width="25.36328125" style="322" customWidth="1"/>
    <col min="3844" max="3844" width="14.08984375" style="322" customWidth="1"/>
    <col min="3845" max="3845" width="14.453125" style="322" customWidth="1"/>
    <col min="3846" max="3846" width="13.90625" style="322" customWidth="1"/>
    <col min="3847" max="3847" width="14.90625" style="322" customWidth="1"/>
    <col min="3848" max="3848" width="14.6328125" style="322" customWidth="1"/>
    <col min="3849" max="3849" width="14" style="322" customWidth="1"/>
    <col min="3850" max="3850" width="11.36328125" style="322" customWidth="1"/>
    <col min="3851" max="3852" width="9.90625" style="322"/>
    <col min="3853" max="3853" width="24.90625" style="322" customWidth="1"/>
    <col min="3854" max="4097" width="9.90625" style="322"/>
    <col min="4098" max="4098" width="15.453125" style="322" customWidth="1"/>
    <col min="4099" max="4099" width="25.36328125" style="322" customWidth="1"/>
    <col min="4100" max="4100" width="14.08984375" style="322" customWidth="1"/>
    <col min="4101" max="4101" width="14.453125" style="322" customWidth="1"/>
    <col min="4102" max="4102" width="13.90625" style="322" customWidth="1"/>
    <col min="4103" max="4103" width="14.90625" style="322" customWidth="1"/>
    <col min="4104" max="4104" width="14.6328125" style="322" customWidth="1"/>
    <col min="4105" max="4105" width="14" style="322" customWidth="1"/>
    <col min="4106" max="4106" width="11.36328125" style="322" customWidth="1"/>
    <col min="4107" max="4108" width="9.90625" style="322"/>
    <col min="4109" max="4109" width="24.90625" style="322" customWidth="1"/>
    <col min="4110" max="4353" width="9.90625" style="322"/>
    <col min="4354" max="4354" width="15.453125" style="322" customWidth="1"/>
    <col min="4355" max="4355" width="25.36328125" style="322" customWidth="1"/>
    <col min="4356" max="4356" width="14.08984375" style="322" customWidth="1"/>
    <col min="4357" max="4357" width="14.453125" style="322" customWidth="1"/>
    <col min="4358" max="4358" width="13.90625" style="322" customWidth="1"/>
    <col min="4359" max="4359" width="14.90625" style="322" customWidth="1"/>
    <col min="4360" max="4360" width="14.6328125" style="322" customWidth="1"/>
    <col min="4361" max="4361" width="14" style="322" customWidth="1"/>
    <col min="4362" max="4362" width="11.36328125" style="322" customWidth="1"/>
    <col min="4363" max="4364" width="9.90625" style="322"/>
    <col min="4365" max="4365" width="24.90625" style="322" customWidth="1"/>
    <col min="4366" max="4609" width="9.90625" style="322"/>
    <col min="4610" max="4610" width="15.453125" style="322" customWidth="1"/>
    <col min="4611" max="4611" width="25.36328125" style="322" customWidth="1"/>
    <col min="4612" max="4612" width="14.08984375" style="322" customWidth="1"/>
    <col min="4613" max="4613" width="14.453125" style="322" customWidth="1"/>
    <col min="4614" max="4614" width="13.90625" style="322" customWidth="1"/>
    <col min="4615" max="4615" width="14.90625" style="322" customWidth="1"/>
    <col min="4616" max="4616" width="14.6328125" style="322" customWidth="1"/>
    <col min="4617" max="4617" width="14" style="322" customWidth="1"/>
    <col min="4618" max="4618" width="11.36328125" style="322" customWidth="1"/>
    <col min="4619" max="4620" width="9.90625" style="322"/>
    <col min="4621" max="4621" width="24.90625" style="322" customWidth="1"/>
    <col min="4622" max="4865" width="9.90625" style="322"/>
    <col min="4866" max="4866" width="15.453125" style="322" customWidth="1"/>
    <col min="4867" max="4867" width="25.36328125" style="322" customWidth="1"/>
    <col min="4868" max="4868" width="14.08984375" style="322" customWidth="1"/>
    <col min="4869" max="4869" width="14.453125" style="322" customWidth="1"/>
    <col min="4870" max="4870" width="13.90625" style="322" customWidth="1"/>
    <col min="4871" max="4871" width="14.90625" style="322" customWidth="1"/>
    <col min="4872" max="4872" width="14.6328125" style="322" customWidth="1"/>
    <col min="4873" max="4873" width="14" style="322" customWidth="1"/>
    <col min="4874" max="4874" width="11.36328125" style="322" customWidth="1"/>
    <col min="4875" max="4876" width="9.90625" style="322"/>
    <col min="4877" max="4877" width="24.90625" style="322" customWidth="1"/>
    <col min="4878" max="5121" width="9.90625" style="322"/>
    <col min="5122" max="5122" width="15.453125" style="322" customWidth="1"/>
    <col min="5123" max="5123" width="25.36328125" style="322" customWidth="1"/>
    <col min="5124" max="5124" width="14.08984375" style="322" customWidth="1"/>
    <col min="5125" max="5125" width="14.453125" style="322" customWidth="1"/>
    <col min="5126" max="5126" width="13.90625" style="322" customWidth="1"/>
    <col min="5127" max="5127" width="14.90625" style="322" customWidth="1"/>
    <col min="5128" max="5128" width="14.6328125" style="322" customWidth="1"/>
    <col min="5129" max="5129" width="14" style="322" customWidth="1"/>
    <col min="5130" max="5130" width="11.36328125" style="322" customWidth="1"/>
    <col min="5131" max="5132" width="9.90625" style="322"/>
    <col min="5133" max="5133" width="24.90625" style="322" customWidth="1"/>
    <col min="5134" max="5377" width="9.90625" style="322"/>
    <col min="5378" max="5378" width="15.453125" style="322" customWidth="1"/>
    <col min="5379" max="5379" width="25.36328125" style="322" customWidth="1"/>
    <col min="5380" max="5380" width="14.08984375" style="322" customWidth="1"/>
    <col min="5381" max="5381" width="14.453125" style="322" customWidth="1"/>
    <col min="5382" max="5382" width="13.90625" style="322" customWidth="1"/>
    <col min="5383" max="5383" width="14.90625" style="322" customWidth="1"/>
    <col min="5384" max="5384" width="14.6328125" style="322" customWidth="1"/>
    <col min="5385" max="5385" width="14" style="322" customWidth="1"/>
    <col min="5386" max="5386" width="11.36328125" style="322" customWidth="1"/>
    <col min="5387" max="5388" width="9.90625" style="322"/>
    <col min="5389" max="5389" width="24.90625" style="322" customWidth="1"/>
    <col min="5390" max="5633" width="9.90625" style="322"/>
    <col min="5634" max="5634" width="15.453125" style="322" customWidth="1"/>
    <col min="5635" max="5635" width="25.36328125" style="322" customWidth="1"/>
    <col min="5636" max="5636" width="14.08984375" style="322" customWidth="1"/>
    <col min="5637" max="5637" width="14.453125" style="322" customWidth="1"/>
    <col min="5638" max="5638" width="13.90625" style="322" customWidth="1"/>
    <col min="5639" max="5639" width="14.90625" style="322" customWidth="1"/>
    <col min="5640" max="5640" width="14.6328125" style="322" customWidth="1"/>
    <col min="5641" max="5641" width="14" style="322" customWidth="1"/>
    <col min="5642" max="5642" width="11.36328125" style="322" customWidth="1"/>
    <col min="5643" max="5644" width="9.90625" style="322"/>
    <col min="5645" max="5645" width="24.90625" style="322" customWidth="1"/>
    <col min="5646" max="5889" width="9.90625" style="322"/>
    <col min="5890" max="5890" width="15.453125" style="322" customWidth="1"/>
    <col min="5891" max="5891" width="25.36328125" style="322" customWidth="1"/>
    <col min="5892" max="5892" width="14.08984375" style="322" customWidth="1"/>
    <col min="5893" max="5893" width="14.453125" style="322" customWidth="1"/>
    <col min="5894" max="5894" width="13.90625" style="322" customWidth="1"/>
    <col min="5895" max="5895" width="14.90625" style="322" customWidth="1"/>
    <col min="5896" max="5896" width="14.6328125" style="322" customWidth="1"/>
    <col min="5897" max="5897" width="14" style="322" customWidth="1"/>
    <col min="5898" max="5898" width="11.36328125" style="322" customWidth="1"/>
    <col min="5899" max="5900" width="9.90625" style="322"/>
    <col min="5901" max="5901" width="24.90625" style="322" customWidth="1"/>
    <col min="5902" max="6145" width="9.90625" style="322"/>
    <col min="6146" max="6146" width="15.453125" style="322" customWidth="1"/>
    <col min="6147" max="6147" width="25.36328125" style="322" customWidth="1"/>
    <col min="6148" max="6148" width="14.08984375" style="322" customWidth="1"/>
    <col min="6149" max="6149" width="14.453125" style="322" customWidth="1"/>
    <col min="6150" max="6150" width="13.90625" style="322" customWidth="1"/>
    <col min="6151" max="6151" width="14.90625" style="322" customWidth="1"/>
    <col min="6152" max="6152" width="14.6328125" style="322" customWidth="1"/>
    <col min="6153" max="6153" width="14" style="322" customWidth="1"/>
    <col min="6154" max="6154" width="11.36328125" style="322" customWidth="1"/>
    <col min="6155" max="6156" width="9.90625" style="322"/>
    <col min="6157" max="6157" width="24.90625" style="322" customWidth="1"/>
    <col min="6158" max="6401" width="9.90625" style="322"/>
    <col min="6402" max="6402" width="15.453125" style="322" customWidth="1"/>
    <col min="6403" max="6403" width="25.36328125" style="322" customWidth="1"/>
    <col min="6404" max="6404" width="14.08984375" style="322" customWidth="1"/>
    <col min="6405" max="6405" width="14.453125" style="322" customWidth="1"/>
    <col min="6406" max="6406" width="13.90625" style="322" customWidth="1"/>
    <col min="6407" max="6407" width="14.90625" style="322" customWidth="1"/>
    <col min="6408" max="6408" width="14.6328125" style="322" customWidth="1"/>
    <col min="6409" max="6409" width="14" style="322" customWidth="1"/>
    <col min="6410" max="6410" width="11.36328125" style="322" customWidth="1"/>
    <col min="6411" max="6412" width="9.90625" style="322"/>
    <col min="6413" max="6413" width="24.90625" style="322" customWidth="1"/>
    <col min="6414" max="6657" width="9.90625" style="322"/>
    <col min="6658" max="6658" width="15.453125" style="322" customWidth="1"/>
    <col min="6659" max="6659" width="25.36328125" style="322" customWidth="1"/>
    <col min="6660" max="6660" width="14.08984375" style="322" customWidth="1"/>
    <col min="6661" max="6661" width="14.453125" style="322" customWidth="1"/>
    <col min="6662" max="6662" width="13.90625" style="322" customWidth="1"/>
    <col min="6663" max="6663" width="14.90625" style="322" customWidth="1"/>
    <col min="6664" max="6664" width="14.6328125" style="322" customWidth="1"/>
    <col min="6665" max="6665" width="14" style="322" customWidth="1"/>
    <col min="6666" max="6666" width="11.36328125" style="322" customWidth="1"/>
    <col min="6667" max="6668" width="9.90625" style="322"/>
    <col min="6669" max="6669" width="24.90625" style="322" customWidth="1"/>
    <col min="6670" max="6913" width="9.90625" style="322"/>
    <col min="6914" max="6914" width="15.453125" style="322" customWidth="1"/>
    <col min="6915" max="6915" width="25.36328125" style="322" customWidth="1"/>
    <col min="6916" max="6916" width="14.08984375" style="322" customWidth="1"/>
    <col min="6917" max="6917" width="14.453125" style="322" customWidth="1"/>
    <col min="6918" max="6918" width="13.90625" style="322" customWidth="1"/>
    <col min="6919" max="6919" width="14.90625" style="322" customWidth="1"/>
    <col min="6920" max="6920" width="14.6328125" style="322" customWidth="1"/>
    <col min="6921" max="6921" width="14" style="322" customWidth="1"/>
    <col min="6922" max="6922" width="11.36328125" style="322" customWidth="1"/>
    <col min="6923" max="6924" width="9.90625" style="322"/>
    <col min="6925" max="6925" width="24.90625" style="322" customWidth="1"/>
    <col min="6926" max="7169" width="9.90625" style="322"/>
    <col min="7170" max="7170" width="15.453125" style="322" customWidth="1"/>
    <col min="7171" max="7171" width="25.36328125" style="322" customWidth="1"/>
    <col min="7172" max="7172" width="14.08984375" style="322" customWidth="1"/>
    <col min="7173" max="7173" width="14.453125" style="322" customWidth="1"/>
    <col min="7174" max="7174" width="13.90625" style="322" customWidth="1"/>
    <col min="7175" max="7175" width="14.90625" style="322" customWidth="1"/>
    <col min="7176" max="7176" width="14.6328125" style="322" customWidth="1"/>
    <col min="7177" max="7177" width="14" style="322" customWidth="1"/>
    <col min="7178" max="7178" width="11.36328125" style="322" customWidth="1"/>
    <col min="7179" max="7180" width="9.90625" style="322"/>
    <col min="7181" max="7181" width="24.90625" style="322" customWidth="1"/>
    <col min="7182" max="7425" width="9.90625" style="322"/>
    <col min="7426" max="7426" width="15.453125" style="322" customWidth="1"/>
    <col min="7427" max="7427" width="25.36328125" style="322" customWidth="1"/>
    <col min="7428" max="7428" width="14.08984375" style="322" customWidth="1"/>
    <col min="7429" max="7429" width="14.453125" style="322" customWidth="1"/>
    <col min="7430" max="7430" width="13.90625" style="322" customWidth="1"/>
    <col min="7431" max="7431" width="14.90625" style="322" customWidth="1"/>
    <col min="7432" max="7432" width="14.6328125" style="322" customWidth="1"/>
    <col min="7433" max="7433" width="14" style="322" customWidth="1"/>
    <col min="7434" max="7434" width="11.36328125" style="322" customWidth="1"/>
    <col min="7435" max="7436" width="9.90625" style="322"/>
    <col min="7437" max="7437" width="24.90625" style="322" customWidth="1"/>
    <col min="7438" max="7681" width="9.90625" style="322"/>
    <col min="7682" max="7682" width="15.453125" style="322" customWidth="1"/>
    <col min="7683" max="7683" width="25.36328125" style="322" customWidth="1"/>
    <col min="7684" max="7684" width="14.08984375" style="322" customWidth="1"/>
    <col min="7685" max="7685" width="14.453125" style="322" customWidth="1"/>
    <col min="7686" max="7686" width="13.90625" style="322" customWidth="1"/>
    <col min="7687" max="7687" width="14.90625" style="322" customWidth="1"/>
    <col min="7688" max="7688" width="14.6328125" style="322" customWidth="1"/>
    <col min="7689" max="7689" width="14" style="322" customWidth="1"/>
    <col min="7690" max="7690" width="11.36328125" style="322" customWidth="1"/>
    <col min="7691" max="7692" width="9.90625" style="322"/>
    <col min="7693" max="7693" width="24.90625" style="322" customWidth="1"/>
    <col min="7694" max="7937" width="9.90625" style="322"/>
    <col min="7938" max="7938" width="15.453125" style="322" customWidth="1"/>
    <col min="7939" max="7939" width="25.36328125" style="322" customWidth="1"/>
    <col min="7940" max="7940" width="14.08984375" style="322" customWidth="1"/>
    <col min="7941" max="7941" width="14.453125" style="322" customWidth="1"/>
    <col min="7942" max="7942" width="13.90625" style="322" customWidth="1"/>
    <col min="7943" max="7943" width="14.90625" style="322" customWidth="1"/>
    <col min="7944" max="7944" width="14.6328125" style="322" customWidth="1"/>
    <col min="7945" max="7945" width="14" style="322" customWidth="1"/>
    <col min="7946" max="7946" width="11.36328125" style="322" customWidth="1"/>
    <col min="7947" max="7948" width="9.90625" style="322"/>
    <col min="7949" max="7949" width="24.90625" style="322" customWidth="1"/>
    <col min="7950" max="8193" width="9.90625" style="322"/>
    <col min="8194" max="8194" width="15.453125" style="322" customWidth="1"/>
    <col min="8195" max="8195" width="25.36328125" style="322" customWidth="1"/>
    <col min="8196" max="8196" width="14.08984375" style="322" customWidth="1"/>
    <col min="8197" max="8197" width="14.453125" style="322" customWidth="1"/>
    <col min="8198" max="8198" width="13.90625" style="322" customWidth="1"/>
    <col min="8199" max="8199" width="14.90625" style="322" customWidth="1"/>
    <col min="8200" max="8200" width="14.6328125" style="322" customWidth="1"/>
    <col min="8201" max="8201" width="14" style="322" customWidth="1"/>
    <col min="8202" max="8202" width="11.36328125" style="322" customWidth="1"/>
    <col min="8203" max="8204" width="9.90625" style="322"/>
    <col min="8205" max="8205" width="24.90625" style="322" customWidth="1"/>
    <col min="8206" max="8449" width="9.90625" style="322"/>
    <col min="8450" max="8450" width="15.453125" style="322" customWidth="1"/>
    <col min="8451" max="8451" width="25.36328125" style="322" customWidth="1"/>
    <col min="8452" max="8452" width="14.08984375" style="322" customWidth="1"/>
    <col min="8453" max="8453" width="14.453125" style="322" customWidth="1"/>
    <col min="8454" max="8454" width="13.90625" style="322" customWidth="1"/>
    <col min="8455" max="8455" width="14.90625" style="322" customWidth="1"/>
    <col min="8456" max="8456" width="14.6328125" style="322" customWidth="1"/>
    <col min="8457" max="8457" width="14" style="322" customWidth="1"/>
    <col min="8458" max="8458" width="11.36328125" style="322" customWidth="1"/>
    <col min="8459" max="8460" width="9.90625" style="322"/>
    <col min="8461" max="8461" width="24.90625" style="322" customWidth="1"/>
    <col min="8462" max="8705" width="9.90625" style="322"/>
    <col min="8706" max="8706" width="15.453125" style="322" customWidth="1"/>
    <col min="8707" max="8707" width="25.36328125" style="322" customWidth="1"/>
    <col min="8708" max="8708" width="14.08984375" style="322" customWidth="1"/>
    <col min="8709" max="8709" width="14.453125" style="322" customWidth="1"/>
    <col min="8710" max="8710" width="13.90625" style="322" customWidth="1"/>
    <col min="8711" max="8711" width="14.90625" style="322" customWidth="1"/>
    <col min="8712" max="8712" width="14.6328125" style="322" customWidth="1"/>
    <col min="8713" max="8713" width="14" style="322" customWidth="1"/>
    <col min="8714" max="8714" width="11.36328125" style="322" customWidth="1"/>
    <col min="8715" max="8716" width="9.90625" style="322"/>
    <col min="8717" max="8717" width="24.90625" style="322" customWidth="1"/>
    <col min="8718" max="8961" width="9.90625" style="322"/>
    <col min="8962" max="8962" width="15.453125" style="322" customWidth="1"/>
    <col min="8963" max="8963" width="25.36328125" style="322" customWidth="1"/>
    <col min="8964" max="8964" width="14.08984375" style="322" customWidth="1"/>
    <col min="8965" max="8965" width="14.453125" style="322" customWidth="1"/>
    <col min="8966" max="8966" width="13.90625" style="322" customWidth="1"/>
    <col min="8967" max="8967" width="14.90625" style="322" customWidth="1"/>
    <col min="8968" max="8968" width="14.6328125" style="322" customWidth="1"/>
    <col min="8969" max="8969" width="14" style="322" customWidth="1"/>
    <col min="8970" max="8970" width="11.36328125" style="322" customWidth="1"/>
    <col min="8971" max="8972" width="9.90625" style="322"/>
    <col min="8973" max="8973" width="24.90625" style="322" customWidth="1"/>
    <col min="8974" max="9217" width="9.90625" style="322"/>
    <col min="9218" max="9218" width="15.453125" style="322" customWidth="1"/>
    <col min="9219" max="9219" width="25.36328125" style="322" customWidth="1"/>
    <col min="9220" max="9220" width="14.08984375" style="322" customWidth="1"/>
    <col min="9221" max="9221" width="14.453125" style="322" customWidth="1"/>
    <col min="9222" max="9222" width="13.90625" style="322" customWidth="1"/>
    <col min="9223" max="9223" width="14.90625" style="322" customWidth="1"/>
    <col min="9224" max="9224" width="14.6328125" style="322" customWidth="1"/>
    <col min="9225" max="9225" width="14" style="322" customWidth="1"/>
    <col min="9226" max="9226" width="11.36328125" style="322" customWidth="1"/>
    <col min="9227" max="9228" width="9.90625" style="322"/>
    <col min="9229" max="9229" width="24.90625" style="322" customWidth="1"/>
    <col min="9230" max="9473" width="9.90625" style="322"/>
    <col min="9474" max="9474" width="15.453125" style="322" customWidth="1"/>
    <col min="9475" max="9475" width="25.36328125" style="322" customWidth="1"/>
    <col min="9476" max="9476" width="14.08984375" style="322" customWidth="1"/>
    <col min="9477" max="9477" width="14.453125" style="322" customWidth="1"/>
    <col min="9478" max="9478" width="13.90625" style="322" customWidth="1"/>
    <col min="9479" max="9479" width="14.90625" style="322" customWidth="1"/>
    <col min="9480" max="9480" width="14.6328125" style="322" customWidth="1"/>
    <col min="9481" max="9481" width="14" style="322" customWidth="1"/>
    <col min="9482" max="9482" width="11.36328125" style="322" customWidth="1"/>
    <col min="9483" max="9484" width="9.90625" style="322"/>
    <col min="9485" max="9485" width="24.90625" style="322" customWidth="1"/>
    <col min="9486" max="9729" width="9.90625" style="322"/>
    <col min="9730" max="9730" width="15.453125" style="322" customWidth="1"/>
    <col min="9731" max="9731" width="25.36328125" style="322" customWidth="1"/>
    <col min="9732" max="9732" width="14.08984375" style="322" customWidth="1"/>
    <col min="9733" max="9733" width="14.453125" style="322" customWidth="1"/>
    <col min="9734" max="9734" width="13.90625" style="322" customWidth="1"/>
    <col min="9735" max="9735" width="14.90625" style="322" customWidth="1"/>
    <col min="9736" max="9736" width="14.6328125" style="322" customWidth="1"/>
    <col min="9737" max="9737" width="14" style="322" customWidth="1"/>
    <col min="9738" max="9738" width="11.36328125" style="322" customWidth="1"/>
    <col min="9739" max="9740" width="9.90625" style="322"/>
    <col min="9741" max="9741" width="24.90625" style="322" customWidth="1"/>
    <col min="9742" max="9985" width="9.90625" style="322"/>
    <col min="9986" max="9986" width="15.453125" style="322" customWidth="1"/>
    <col min="9987" max="9987" width="25.36328125" style="322" customWidth="1"/>
    <col min="9988" max="9988" width="14.08984375" style="322" customWidth="1"/>
    <col min="9989" max="9989" width="14.453125" style="322" customWidth="1"/>
    <col min="9990" max="9990" width="13.90625" style="322" customWidth="1"/>
    <col min="9991" max="9991" width="14.90625" style="322" customWidth="1"/>
    <col min="9992" max="9992" width="14.6328125" style="322" customWidth="1"/>
    <col min="9993" max="9993" width="14" style="322" customWidth="1"/>
    <col min="9994" max="9994" width="11.36328125" style="322" customWidth="1"/>
    <col min="9995" max="9996" width="9.90625" style="322"/>
    <col min="9997" max="9997" width="24.90625" style="322" customWidth="1"/>
    <col min="9998" max="10241" width="9.90625" style="322"/>
    <col min="10242" max="10242" width="15.453125" style="322" customWidth="1"/>
    <col min="10243" max="10243" width="25.36328125" style="322" customWidth="1"/>
    <col min="10244" max="10244" width="14.08984375" style="322" customWidth="1"/>
    <col min="10245" max="10245" width="14.453125" style="322" customWidth="1"/>
    <col min="10246" max="10246" width="13.90625" style="322" customWidth="1"/>
    <col min="10247" max="10247" width="14.90625" style="322" customWidth="1"/>
    <col min="10248" max="10248" width="14.6328125" style="322" customWidth="1"/>
    <col min="10249" max="10249" width="14" style="322" customWidth="1"/>
    <col min="10250" max="10250" width="11.36328125" style="322" customWidth="1"/>
    <col min="10251" max="10252" width="9.90625" style="322"/>
    <col min="10253" max="10253" width="24.90625" style="322" customWidth="1"/>
    <col min="10254" max="10497" width="9.90625" style="322"/>
    <col min="10498" max="10498" width="15.453125" style="322" customWidth="1"/>
    <col min="10499" max="10499" width="25.36328125" style="322" customWidth="1"/>
    <col min="10500" max="10500" width="14.08984375" style="322" customWidth="1"/>
    <col min="10501" max="10501" width="14.453125" style="322" customWidth="1"/>
    <col min="10502" max="10502" width="13.90625" style="322" customWidth="1"/>
    <col min="10503" max="10503" width="14.90625" style="322" customWidth="1"/>
    <col min="10504" max="10504" width="14.6328125" style="322" customWidth="1"/>
    <col min="10505" max="10505" width="14" style="322" customWidth="1"/>
    <col min="10506" max="10506" width="11.36328125" style="322" customWidth="1"/>
    <col min="10507" max="10508" width="9.90625" style="322"/>
    <col min="10509" max="10509" width="24.90625" style="322" customWidth="1"/>
    <col min="10510" max="10753" width="9.90625" style="322"/>
    <col min="10754" max="10754" width="15.453125" style="322" customWidth="1"/>
    <col min="10755" max="10755" width="25.36328125" style="322" customWidth="1"/>
    <col min="10756" max="10756" width="14.08984375" style="322" customWidth="1"/>
    <col min="10757" max="10757" width="14.453125" style="322" customWidth="1"/>
    <col min="10758" max="10758" width="13.90625" style="322" customWidth="1"/>
    <col min="10759" max="10759" width="14.90625" style="322" customWidth="1"/>
    <col min="10760" max="10760" width="14.6328125" style="322" customWidth="1"/>
    <col min="10761" max="10761" width="14" style="322" customWidth="1"/>
    <col min="10762" max="10762" width="11.36328125" style="322" customWidth="1"/>
    <col min="10763" max="10764" width="9.90625" style="322"/>
    <col min="10765" max="10765" width="24.90625" style="322" customWidth="1"/>
    <col min="10766" max="11009" width="9.90625" style="322"/>
    <col min="11010" max="11010" width="15.453125" style="322" customWidth="1"/>
    <col min="11011" max="11011" width="25.36328125" style="322" customWidth="1"/>
    <col min="11012" max="11012" width="14.08984375" style="322" customWidth="1"/>
    <col min="11013" max="11013" width="14.453125" style="322" customWidth="1"/>
    <col min="11014" max="11014" width="13.90625" style="322" customWidth="1"/>
    <col min="11015" max="11015" width="14.90625" style="322" customWidth="1"/>
    <col min="11016" max="11016" width="14.6328125" style="322" customWidth="1"/>
    <col min="11017" max="11017" width="14" style="322" customWidth="1"/>
    <col min="11018" max="11018" width="11.36328125" style="322" customWidth="1"/>
    <col min="11019" max="11020" width="9.90625" style="322"/>
    <col min="11021" max="11021" width="24.90625" style="322" customWidth="1"/>
    <col min="11022" max="11265" width="9.90625" style="322"/>
    <col min="11266" max="11266" width="15.453125" style="322" customWidth="1"/>
    <col min="11267" max="11267" width="25.36328125" style="322" customWidth="1"/>
    <col min="11268" max="11268" width="14.08984375" style="322" customWidth="1"/>
    <col min="11269" max="11269" width="14.453125" style="322" customWidth="1"/>
    <col min="11270" max="11270" width="13.90625" style="322" customWidth="1"/>
    <col min="11271" max="11271" width="14.90625" style="322" customWidth="1"/>
    <col min="11272" max="11272" width="14.6328125" style="322" customWidth="1"/>
    <col min="11273" max="11273" width="14" style="322" customWidth="1"/>
    <col min="11274" max="11274" width="11.36328125" style="322" customWidth="1"/>
    <col min="11275" max="11276" width="9.90625" style="322"/>
    <col min="11277" max="11277" width="24.90625" style="322" customWidth="1"/>
    <col min="11278" max="11521" width="9.90625" style="322"/>
    <col min="11522" max="11522" width="15.453125" style="322" customWidth="1"/>
    <col min="11523" max="11523" width="25.36328125" style="322" customWidth="1"/>
    <col min="11524" max="11524" width="14.08984375" style="322" customWidth="1"/>
    <col min="11525" max="11525" width="14.453125" style="322" customWidth="1"/>
    <col min="11526" max="11526" width="13.90625" style="322" customWidth="1"/>
    <col min="11527" max="11527" width="14.90625" style="322" customWidth="1"/>
    <col min="11528" max="11528" width="14.6328125" style="322" customWidth="1"/>
    <col min="11529" max="11529" width="14" style="322" customWidth="1"/>
    <col min="11530" max="11530" width="11.36328125" style="322" customWidth="1"/>
    <col min="11531" max="11532" width="9.90625" style="322"/>
    <col min="11533" max="11533" width="24.90625" style="322" customWidth="1"/>
    <col min="11534" max="11777" width="9.90625" style="322"/>
    <col min="11778" max="11778" width="15.453125" style="322" customWidth="1"/>
    <col min="11779" max="11779" width="25.36328125" style="322" customWidth="1"/>
    <col min="11780" max="11780" width="14.08984375" style="322" customWidth="1"/>
    <col min="11781" max="11781" width="14.453125" style="322" customWidth="1"/>
    <col min="11782" max="11782" width="13.90625" style="322" customWidth="1"/>
    <col min="11783" max="11783" width="14.90625" style="322" customWidth="1"/>
    <col min="11784" max="11784" width="14.6328125" style="322" customWidth="1"/>
    <col min="11785" max="11785" width="14" style="322" customWidth="1"/>
    <col min="11786" max="11786" width="11.36328125" style="322" customWidth="1"/>
    <col min="11787" max="11788" width="9.90625" style="322"/>
    <col min="11789" max="11789" width="24.90625" style="322" customWidth="1"/>
    <col min="11790" max="12033" width="9.90625" style="322"/>
    <col min="12034" max="12034" width="15.453125" style="322" customWidth="1"/>
    <col min="12035" max="12035" width="25.36328125" style="322" customWidth="1"/>
    <col min="12036" max="12036" width="14.08984375" style="322" customWidth="1"/>
    <col min="12037" max="12037" width="14.453125" style="322" customWidth="1"/>
    <col min="12038" max="12038" width="13.90625" style="322" customWidth="1"/>
    <col min="12039" max="12039" width="14.90625" style="322" customWidth="1"/>
    <col min="12040" max="12040" width="14.6328125" style="322" customWidth="1"/>
    <col min="12041" max="12041" width="14" style="322" customWidth="1"/>
    <col min="12042" max="12042" width="11.36328125" style="322" customWidth="1"/>
    <col min="12043" max="12044" width="9.90625" style="322"/>
    <col min="12045" max="12045" width="24.90625" style="322" customWidth="1"/>
    <col min="12046" max="12289" width="9.90625" style="322"/>
    <col min="12290" max="12290" width="15.453125" style="322" customWidth="1"/>
    <col min="12291" max="12291" width="25.36328125" style="322" customWidth="1"/>
    <col min="12292" max="12292" width="14.08984375" style="322" customWidth="1"/>
    <col min="12293" max="12293" width="14.453125" style="322" customWidth="1"/>
    <col min="12294" max="12294" width="13.90625" style="322" customWidth="1"/>
    <col min="12295" max="12295" width="14.90625" style="322" customWidth="1"/>
    <col min="12296" max="12296" width="14.6328125" style="322" customWidth="1"/>
    <col min="12297" max="12297" width="14" style="322" customWidth="1"/>
    <col min="12298" max="12298" width="11.36328125" style="322" customWidth="1"/>
    <col min="12299" max="12300" width="9.90625" style="322"/>
    <col min="12301" max="12301" width="24.90625" style="322" customWidth="1"/>
    <col min="12302" max="12545" width="9.90625" style="322"/>
    <col min="12546" max="12546" width="15.453125" style="322" customWidth="1"/>
    <col min="12547" max="12547" width="25.36328125" style="322" customWidth="1"/>
    <col min="12548" max="12548" width="14.08984375" style="322" customWidth="1"/>
    <col min="12549" max="12549" width="14.453125" style="322" customWidth="1"/>
    <col min="12550" max="12550" width="13.90625" style="322" customWidth="1"/>
    <col min="12551" max="12551" width="14.90625" style="322" customWidth="1"/>
    <col min="12552" max="12552" width="14.6328125" style="322" customWidth="1"/>
    <col min="12553" max="12553" width="14" style="322" customWidth="1"/>
    <col min="12554" max="12554" width="11.36328125" style="322" customWidth="1"/>
    <col min="12555" max="12556" width="9.90625" style="322"/>
    <col min="12557" max="12557" width="24.90625" style="322" customWidth="1"/>
    <col min="12558" max="12801" width="9.90625" style="322"/>
    <col min="12802" max="12802" width="15.453125" style="322" customWidth="1"/>
    <col min="12803" max="12803" width="25.36328125" style="322" customWidth="1"/>
    <col min="12804" max="12804" width="14.08984375" style="322" customWidth="1"/>
    <col min="12805" max="12805" width="14.453125" style="322" customWidth="1"/>
    <col min="12806" max="12806" width="13.90625" style="322" customWidth="1"/>
    <col min="12807" max="12807" width="14.90625" style="322" customWidth="1"/>
    <col min="12808" max="12808" width="14.6328125" style="322" customWidth="1"/>
    <col min="12809" max="12809" width="14" style="322" customWidth="1"/>
    <col min="12810" max="12810" width="11.36328125" style="322" customWidth="1"/>
    <col min="12811" max="12812" width="9.90625" style="322"/>
    <col min="12813" max="12813" width="24.90625" style="322" customWidth="1"/>
    <col min="12814" max="13057" width="9.90625" style="322"/>
    <col min="13058" max="13058" width="15.453125" style="322" customWidth="1"/>
    <col min="13059" max="13059" width="25.36328125" style="322" customWidth="1"/>
    <col min="13060" max="13060" width="14.08984375" style="322" customWidth="1"/>
    <col min="13061" max="13061" width="14.453125" style="322" customWidth="1"/>
    <col min="13062" max="13062" width="13.90625" style="322" customWidth="1"/>
    <col min="13063" max="13063" width="14.90625" style="322" customWidth="1"/>
    <col min="13064" max="13064" width="14.6328125" style="322" customWidth="1"/>
    <col min="13065" max="13065" width="14" style="322" customWidth="1"/>
    <col min="13066" max="13066" width="11.36328125" style="322" customWidth="1"/>
    <col min="13067" max="13068" width="9.90625" style="322"/>
    <col min="13069" max="13069" width="24.90625" style="322" customWidth="1"/>
    <col min="13070" max="13313" width="9.90625" style="322"/>
    <col min="13314" max="13314" width="15.453125" style="322" customWidth="1"/>
    <col min="13315" max="13315" width="25.36328125" style="322" customWidth="1"/>
    <col min="13316" max="13316" width="14.08984375" style="322" customWidth="1"/>
    <col min="13317" max="13317" width="14.453125" style="322" customWidth="1"/>
    <col min="13318" max="13318" width="13.90625" style="322" customWidth="1"/>
    <col min="13319" max="13319" width="14.90625" style="322" customWidth="1"/>
    <col min="13320" max="13320" width="14.6328125" style="322" customWidth="1"/>
    <col min="13321" max="13321" width="14" style="322" customWidth="1"/>
    <col min="13322" max="13322" width="11.36328125" style="322" customWidth="1"/>
    <col min="13323" max="13324" width="9.90625" style="322"/>
    <col min="13325" max="13325" width="24.90625" style="322" customWidth="1"/>
    <col min="13326" max="13569" width="9.90625" style="322"/>
    <col min="13570" max="13570" width="15.453125" style="322" customWidth="1"/>
    <col min="13571" max="13571" width="25.36328125" style="322" customWidth="1"/>
    <col min="13572" max="13572" width="14.08984375" style="322" customWidth="1"/>
    <col min="13573" max="13573" width="14.453125" style="322" customWidth="1"/>
    <col min="13574" max="13574" width="13.90625" style="322" customWidth="1"/>
    <col min="13575" max="13575" width="14.90625" style="322" customWidth="1"/>
    <col min="13576" max="13576" width="14.6328125" style="322" customWidth="1"/>
    <col min="13577" max="13577" width="14" style="322" customWidth="1"/>
    <col min="13578" max="13578" width="11.36328125" style="322" customWidth="1"/>
    <col min="13579" max="13580" width="9.90625" style="322"/>
    <col min="13581" max="13581" width="24.90625" style="322" customWidth="1"/>
    <col min="13582" max="13825" width="9.90625" style="322"/>
    <col min="13826" max="13826" width="15.453125" style="322" customWidth="1"/>
    <col min="13827" max="13827" width="25.36328125" style="322" customWidth="1"/>
    <col min="13828" max="13828" width="14.08984375" style="322" customWidth="1"/>
    <col min="13829" max="13829" width="14.453125" style="322" customWidth="1"/>
    <col min="13830" max="13830" width="13.90625" style="322" customWidth="1"/>
    <col min="13831" max="13831" width="14.90625" style="322" customWidth="1"/>
    <col min="13832" max="13832" width="14.6328125" style="322" customWidth="1"/>
    <col min="13833" max="13833" width="14" style="322" customWidth="1"/>
    <col min="13834" max="13834" width="11.36328125" style="322" customWidth="1"/>
    <col min="13835" max="13836" width="9.90625" style="322"/>
    <col min="13837" max="13837" width="24.90625" style="322" customWidth="1"/>
    <col min="13838" max="14081" width="9.90625" style="322"/>
    <col min="14082" max="14082" width="15.453125" style="322" customWidth="1"/>
    <col min="14083" max="14083" width="25.36328125" style="322" customWidth="1"/>
    <col min="14084" max="14084" width="14.08984375" style="322" customWidth="1"/>
    <col min="14085" max="14085" width="14.453125" style="322" customWidth="1"/>
    <col min="14086" max="14086" width="13.90625" style="322" customWidth="1"/>
    <col min="14087" max="14087" width="14.90625" style="322" customWidth="1"/>
    <col min="14088" max="14088" width="14.6328125" style="322" customWidth="1"/>
    <col min="14089" max="14089" width="14" style="322" customWidth="1"/>
    <col min="14090" max="14090" width="11.36328125" style="322" customWidth="1"/>
    <col min="14091" max="14092" width="9.90625" style="322"/>
    <col min="14093" max="14093" width="24.90625" style="322" customWidth="1"/>
    <col min="14094" max="14337" width="9.90625" style="322"/>
    <col min="14338" max="14338" width="15.453125" style="322" customWidth="1"/>
    <col min="14339" max="14339" width="25.36328125" style="322" customWidth="1"/>
    <col min="14340" max="14340" width="14.08984375" style="322" customWidth="1"/>
    <col min="14341" max="14341" width="14.453125" style="322" customWidth="1"/>
    <col min="14342" max="14342" width="13.90625" style="322" customWidth="1"/>
    <col min="14343" max="14343" width="14.90625" style="322" customWidth="1"/>
    <col min="14344" max="14344" width="14.6328125" style="322" customWidth="1"/>
    <col min="14345" max="14345" width="14" style="322" customWidth="1"/>
    <col min="14346" max="14346" width="11.36328125" style="322" customWidth="1"/>
    <col min="14347" max="14348" width="9.90625" style="322"/>
    <col min="14349" max="14349" width="24.90625" style="322" customWidth="1"/>
    <col min="14350" max="14593" width="9.90625" style="322"/>
    <col min="14594" max="14594" width="15.453125" style="322" customWidth="1"/>
    <col min="14595" max="14595" width="25.36328125" style="322" customWidth="1"/>
    <col min="14596" max="14596" width="14.08984375" style="322" customWidth="1"/>
    <col min="14597" max="14597" width="14.453125" style="322" customWidth="1"/>
    <col min="14598" max="14598" width="13.90625" style="322" customWidth="1"/>
    <col min="14599" max="14599" width="14.90625" style="322" customWidth="1"/>
    <col min="14600" max="14600" width="14.6328125" style="322" customWidth="1"/>
    <col min="14601" max="14601" width="14" style="322" customWidth="1"/>
    <col min="14602" max="14602" width="11.36328125" style="322" customWidth="1"/>
    <col min="14603" max="14604" width="9.90625" style="322"/>
    <col min="14605" max="14605" width="24.90625" style="322" customWidth="1"/>
    <col min="14606" max="14849" width="9.90625" style="322"/>
    <col min="14850" max="14850" width="15.453125" style="322" customWidth="1"/>
    <col min="14851" max="14851" width="25.36328125" style="322" customWidth="1"/>
    <col min="14852" max="14852" width="14.08984375" style="322" customWidth="1"/>
    <col min="14853" max="14853" width="14.453125" style="322" customWidth="1"/>
    <col min="14854" max="14854" width="13.90625" style="322" customWidth="1"/>
    <col min="14855" max="14855" width="14.90625" style="322" customWidth="1"/>
    <col min="14856" max="14856" width="14.6328125" style="322" customWidth="1"/>
    <col min="14857" max="14857" width="14" style="322" customWidth="1"/>
    <col min="14858" max="14858" width="11.36328125" style="322" customWidth="1"/>
    <col min="14859" max="14860" width="9.90625" style="322"/>
    <col min="14861" max="14861" width="24.90625" style="322" customWidth="1"/>
    <col min="14862" max="15105" width="9.90625" style="322"/>
    <col min="15106" max="15106" width="15.453125" style="322" customWidth="1"/>
    <col min="15107" max="15107" width="25.36328125" style="322" customWidth="1"/>
    <col min="15108" max="15108" width="14.08984375" style="322" customWidth="1"/>
    <col min="15109" max="15109" width="14.453125" style="322" customWidth="1"/>
    <col min="15110" max="15110" width="13.90625" style="322" customWidth="1"/>
    <col min="15111" max="15111" width="14.90625" style="322" customWidth="1"/>
    <col min="15112" max="15112" width="14.6328125" style="322" customWidth="1"/>
    <col min="15113" max="15113" width="14" style="322" customWidth="1"/>
    <col min="15114" max="15114" width="11.36328125" style="322" customWidth="1"/>
    <col min="15115" max="15116" width="9.90625" style="322"/>
    <col min="15117" max="15117" width="24.90625" style="322" customWidth="1"/>
    <col min="15118" max="15361" width="9.90625" style="322"/>
    <col min="15362" max="15362" width="15.453125" style="322" customWidth="1"/>
    <col min="15363" max="15363" width="25.36328125" style="322" customWidth="1"/>
    <col min="15364" max="15364" width="14.08984375" style="322" customWidth="1"/>
    <col min="15365" max="15365" width="14.453125" style="322" customWidth="1"/>
    <col min="15366" max="15366" width="13.90625" style="322" customWidth="1"/>
    <col min="15367" max="15367" width="14.90625" style="322" customWidth="1"/>
    <col min="15368" max="15368" width="14.6328125" style="322" customWidth="1"/>
    <col min="15369" max="15369" width="14" style="322" customWidth="1"/>
    <col min="15370" max="15370" width="11.36328125" style="322" customWidth="1"/>
    <col min="15371" max="15372" width="9.90625" style="322"/>
    <col min="15373" max="15373" width="24.90625" style="322" customWidth="1"/>
    <col min="15374" max="15617" width="9.90625" style="322"/>
    <col min="15618" max="15618" width="15.453125" style="322" customWidth="1"/>
    <col min="15619" max="15619" width="25.36328125" style="322" customWidth="1"/>
    <col min="15620" max="15620" width="14.08984375" style="322" customWidth="1"/>
    <col min="15621" max="15621" width="14.453125" style="322" customWidth="1"/>
    <col min="15622" max="15622" width="13.90625" style="322" customWidth="1"/>
    <col min="15623" max="15623" width="14.90625" style="322" customWidth="1"/>
    <col min="15624" max="15624" width="14.6328125" style="322" customWidth="1"/>
    <col min="15625" max="15625" width="14" style="322" customWidth="1"/>
    <col min="15626" max="15626" width="11.36328125" style="322" customWidth="1"/>
    <col min="15627" max="15628" width="9.90625" style="322"/>
    <col min="15629" max="15629" width="24.90625" style="322" customWidth="1"/>
    <col min="15630" max="15873" width="9.90625" style="322"/>
    <col min="15874" max="15874" width="15.453125" style="322" customWidth="1"/>
    <col min="15875" max="15875" width="25.36328125" style="322" customWidth="1"/>
    <col min="15876" max="15876" width="14.08984375" style="322" customWidth="1"/>
    <col min="15877" max="15877" width="14.453125" style="322" customWidth="1"/>
    <col min="15878" max="15878" width="13.90625" style="322" customWidth="1"/>
    <col min="15879" max="15879" width="14.90625" style="322" customWidth="1"/>
    <col min="15880" max="15880" width="14.6328125" style="322" customWidth="1"/>
    <col min="15881" max="15881" width="14" style="322" customWidth="1"/>
    <col min="15882" max="15882" width="11.36328125" style="322" customWidth="1"/>
    <col min="15883" max="15884" width="9.90625" style="322"/>
    <col min="15885" max="15885" width="24.90625" style="322" customWidth="1"/>
    <col min="15886" max="16129" width="9.90625" style="322"/>
    <col min="16130" max="16130" width="15.453125" style="322" customWidth="1"/>
    <col min="16131" max="16131" width="25.36328125" style="322" customWidth="1"/>
    <col min="16132" max="16132" width="14.08984375" style="322" customWidth="1"/>
    <col min="16133" max="16133" width="14.453125" style="322" customWidth="1"/>
    <col min="16134" max="16134" width="13.90625" style="322" customWidth="1"/>
    <col min="16135" max="16135" width="14.90625" style="322" customWidth="1"/>
    <col min="16136" max="16136" width="14.6328125" style="322" customWidth="1"/>
    <col min="16137" max="16137" width="14" style="322" customWidth="1"/>
    <col min="16138" max="16138" width="11.36328125" style="322" customWidth="1"/>
    <col min="16139" max="16140" width="9.90625" style="322"/>
    <col min="16141" max="16141" width="24.90625" style="322" customWidth="1"/>
    <col min="16142" max="16384" width="9.90625" style="322"/>
  </cols>
  <sheetData>
    <row r="1" spans="1:13">
      <c r="B1" s="298" t="s">
        <v>20</v>
      </c>
      <c r="D1" s="322"/>
      <c r="J1" s="306" t="s">
        <v>20</v>
      </c>
    </row>
    <row r="2" spans="1:13" ht="31.5" customHeight="1">
      <c r="B2" s="298"/>
      <c r="D2" s="322"/>
      <c r="J2" s="306"/>
    </row>
    <row r="3" spans="1:13" ht="21.5">
      <c r="B3" s="326" t="s">
        <v>123</v>
      </c>
      <c r="C3" s="326"/>
      <c r="D3" s="326"/>
      <c r="E3" s="326"/>
      <c r="F3" s="326"/>
      <c r="G3" s="326"/>
      <c r="H3" s="326"/>
      <c r="I3" s="326"/>
      <c r="J3" s="326"/>
      <c r="K3" s="304"/>
    </row>
    <row r="4" spans="1:13" ht="18.5">
      <c r="B4" s="328" t="s">
        <v>160</v>
      </c>
      <c r="C4" s="328"/>
      <c r="D4" s="328"/>
      <c r="E4" s="328"/>
      <c r="F4" s="328"/>
      <c r="G4" s="328"/>
      <c r="H4" s="328"/>
      <c r="I4" s="328"/>
      <c r="J4" s="328"/>
      <c r="K4" s="307"/>
    </row>
    <row r="5" spans="1:13" s="298" customFormat="1" ht="18.5">
      <c r="A5" s="308" t="s">
        <v>187</v>
      </c>
      <c r="B5" s="307"/>
      <c r="C5" s="307"/>
      <c r="D5" s="307"/>
      <c r="E5" s="307"/>
      <c r="F5" s="307"/>
      <c r="G5" s="307"/>
      <c r="H5" s="309"/>
      <c r="I5" s="310"/>
      <c r="J5" s="310"/>
      <c r="K5" s="310"/>
      <c r="L5" s="310"/>
      <c r="M5" s="309"/>
    </row>
    <row r="6" spans="1:13" s="298" customFormat="1" ht="18.5">
      <c r="A6" s="308" t="s">
        <v>188</v>
      </c>
      <c r="B6" s="307"/>
      <c r="C6" s="307"/>
      <c r="D6" s="307"/>
      <c r="E6" s="307"/>
      <c r="F6" s="307"/>
      <c r="G6" s="307"/>
      <c r="H6" s="328" t="s">
        <v>170</v>
      </c>
      <c r="I6" s="328"/>
      <c r="J6" s="328"/>
      <c r="K6" s="307"/>
      <c r="L6" s="307"/>
    </row>
    <row r="7" spans="1:13" s="298" customFormat="1" ht="18.5">
      <c r="A7" s="327" t="s">
        <v>190</v>
      </c>
      <c r="B7" s="327"/>
      <c r="C7" s="327"/>
      <c r="D7" s="324"/>
      <c r="E7" s="324"/>
      <c r="F7" s="324"/>
      <c r="G7" s="311"/>
      <c r="H7" s="328" t="s">
        <v>171</v>
      </c>
      <c r="I7" s="328"/>
      <c r="J7" s="328"/>
      <c r="K7" s="307"/>
      <c r="L7" s="307"/>
      <c r="M7" s="307"/>
    </row>
    <row r="8" spans="1:13" s="298" customFormat="1" ht="18.5">
      <c r="A8" s="325" t="s">
        <v>189</v>
      </c>
      <c r="B8" s="325"/>
      <c r="C8" s="325"/>
      <c r="D8" s="324"/>
      <c r="E8" s="324"/>
      <c r="F8" s="324"/>
      <c r="G8" s="311"/>
      <c r="H8" s="307"/>
      <c r="I8" s="307"/>
      <c r="J8" s="307"/>
      <c r="K8" s="307"/>
      <c r="L8" s="307"/>
      <c r="M8" s="307"/>
    </row>
    <row r="9" spans="1:13" ht="21.5">
      <c r="A9" s="326" t="s">
        <v>186</v>
      </c>
      <c r="B9" s="326"/>
      <c r="C9" s="326"/>
      <c r="D9" s="326"/>
      <c r="E9" s="326"/>
      <c r="F9" s="326"/>
      <c r="G9" s="326"/>
      <c r="H9" s="326"/>
      <c r="I9" s="326"/>
      <c r="J9" s="326"/>
      <c r="K9" s="297"/>
    </row>
    <row r="10" spans="1:13" ht="21.5">
      <c r="A10" s="329" t="s">
        <v>177</v>
      </c>
      <c r="B10" s="329"/>
      <c r="C10" s="329"/>
      <c r="D10" s="329"/>
      <c r="E10" s="329"/>
      <c r="F10" s="329"/>
      <c r="G10" s="329"/>
      <c r="H10" s="329"/>
      <c r="I10" s="329"/>
      <c r="J10" s="329"/>
      <c r="K10" s="297"/>
    </row>
    <row r="11" spans="1:13">
      <c r="A11" s="312" t="s">
        <v>191</v>
      </c>
      <c r="B11" s="305"/>
    </row>
    <row r="12" spans="1:13">
      <c r="A12" s="312"/>
      <c r="B12" s="305"/>
    </row>
    <row r="13" spans="1:13" s="305" customFormat="1" ht="51">
      <c r="A13" s="301" t="s">
        <v>175</v>
      </c>
      <c r="B13" s="302" t="s">
        <v>192</v>
      </c>
      <c r="C13" s="302" t="s">
        <v>172</v>
      </c>
      <c r="D13" s="303" t="s">
        <v>173</v>
      </c>
      <c r="E13" s="302" t="s">
        <v>161</v>
      </c>
      <c r="F13" s="300" t="s">
        <v>162</v>
      </c>
      <c r="G13" s="300" t="s">
        <v>184</v>
      </c>
      <c r="H13" s="302" t="s">
        <v>163</v>
      </c>
      <c r="I13" s="302" t="s">
        <v>164</v>
      </c>
      <c r="J13" s="302" t="s">
        <v>9</v>
      </c>
    </row>
    <row r="14" spans="1:13" ht="75" customHeight="1">
      <c r="A14" s="313">
        <v>1</v>
      </c>
      <c r="B14" s="377" t="s">
        <v>178</v>
      </c>
      <c r="C14" s="378" t="s">
        <v>198</v>
      </c>
      <c r="D14" s="379" t="s">
        <v>201</v>
      </c>
      <c r="E14" s="380" t="s">
        <v>209</v>
      </c>
      <c r="F14" s="381" t="s">
        <v>165</v>
      </c>
      <c r="G14" s="381" t="s">
        <v>185</v>
      </c>
      <c r="H14" s="380" t="s">
        <v>210</v>
      </c>
      <c r="I14" s="382" t="s">
        <v>174</v>
      </c>
      <c r="J14" s="172"/>
    </row>
    <row r="15" spans="1:13" ht="79.5" customHeight="1">
      <c r="A15" s="313">
        <v>2</v>
      </c>
      <c r="B15" s="377" t="s">
        <v>179</v>
      </c>
      <c r="C15" s="378" t="s">
        <v>199</v>
      </c>
      <c r="D15" s="379" t="s">
        <v>200</v>
      </c>
      <c r="E15" s="380" t="s">
        <v>209</v>
      </c>
      <c r="F15" s="381" t="s">
        <v>165</v>
      </c>
      <c r="G15" s="381" t="s">
        <v>185</v>
      </c>
      <c r="H15" s="380" t="s">
        <v>210</v>
      </c>
      <c r="I15" s="382" t="s">
        <v>174</v>
      </c>
      <c r="J15" s="172"/>
    </row>
    <row r="16" spans="1:13" ht="30" customHeight="1">
      <c r="A16" s="313">
        <v>3</v>
      </c>
      <c r="B16" s="377" t="s">
        <v>180</v>
      </c>
      <c r="C16" s="378" t="s">
        <v>182</v>
      </c>
      <c r="D16" s="379" t="s">
        <v>202</v>
      </c>
      <c r="E16" s="380" t="s">
        <v>209</v>
      </c>
      <c r="F16" s="381" t="s">
        <v>183</v>
      </c>
      <c r="G16" s="381" t="s">
        <v>185</v>
      </c>
      <c r="H16" s="380" t="s">
        <v>210</v>
      </c>
      <c r="I16" s="382" t="s">
        <v>174</v>
      </c>
      <c r="J16" s="172"/>
    </row>
    <row r="17" spans="1:10" ht="71.5" customHeight="1">
      <c r="A17" s="313">
        <v>4</v>
      </c>
      <c r="B17" s="377" t="s">
        <v>194</v>
      </c>
      <c r="C17" s="378" t="s">
        <v>203</v>
      </c>
      <c r="D17" s="379" t="s">
        <v>204</v>
      </c>
      <c r="E17" s="380" t="s">
        <v>211</v>
      </c>
      <c r="F17" s="381" t="s">
        <v>165</v>
      </c>
      <c r="G17" s="381" t="s">
        <v>185</v>
      </c>
      <c r="H17" s="380" t="s">
        <v>212</v>
      </c>
      <c r="I17" s="382" t="s">
        <v>174</v>
      </c>
      <c r="J17" s="172"/>
    </row>
    <row r="18" spans="1:10" ht="41.5" customHeight="1">
      <c r="A18" s="313">
        <v>5</v>
      </c>
      <c r="B18" s="377" t="s">
        <v>181</v>
      </c>
      <c r="C18" s="378" t="s">
        <v>196</v>
      </c>
      <c r="D18" s="379" t="s">
        <v>205</v>
      </c>
      <c r="E18" s="380" t="s">
        <v>211</v>
      </c>
      <c r="F18" s="381" t="s">
        <v>165</v>
      </c>
      <c r="G18" s="381" t="s">
        <v>185</v>
      </c>
      <c r="H18" s="380" t="s">
        <v>212</v>
      </c>
      <c r="I18" s="382" t="s">
        <v>174</v>
      </c>
      <c r="J18" s="172"/>
    </row>
    <row r="19" spans="1:10" ht="43.5" customHeight="1">
      <c r="A19" s="313">
        <v>6</v>
      </c>
      <c r="B19" s="377" t="s">
        <v>195</v>
      </c>
      <c r="C19" s="381" t="s">
        <v>193</v>
      </c>
      <c r="D19" s="379" t="s">
        <v>206</v>
      </c>
      <c r="E19" s="380" t="s">
        <v>211</v>
      </c>
      <c r="F19" s="381" t="s">
        <v>165</v>
      </c>
      <c r="G19" s="381" t="s">
        <v>185</v>
      </c>
      <c r="H19" s="380" t="s">
        <v>212</v>
      </c>
      <c r="I19" s="382" t="s">
        <v>174</v>
      </c>
      <c r="J19" s="172"/>
    </row>
    <row r="20" spans="1:10" ht="43.5" customHeight="1">
      <c r="A20" s="313">
        <v>7</v>
      </c>
      <c r="B20" s="377" t="s">
        <v>208</v>
      </c>
      <c r="C20" s="378" t="s">
        <v>197</v>
      </c>
      <c r="D20" s="379" t="s">
        <v>207</v>
      </c>
      <c r="E20" s="380" t="s">
        <v>211</v>
      </c>
      <c r="F20" s="381" t="s">
        <v>165</v>
      </c>
      <c r="G20" s="381" t="s">
        <v>185</v>
      </c>
      <c r="H20" s="380" t="s">
        <v>212</v>
      </c>
      <c r="I20" s="382" t="s">
        <v>174</v>
      </c>
      <c r="J20" s="172"/>
    </row>
    <row r="21" spans="1:10" ht="30" customHeight="1">
      <c r="A21" s="330" t="s">
        <v>176</v>
      </c>
      <c r="B21" s="331"/>
      <c r="C21" s="332"/>
      <c r="D21" s="314">
        <f>SUM(D14:D20)</f>
        <v>0</v>
      </c>
      <c r="E21" s="315"/>
      <c r="F21" s="316"/>
      <c r="G21" s="316"/>
      <c r="H21" s="315"/>
      <c r="I21" s="317"/>
      <c r="J21" s="176"/>
    </row>
    <row r="22" spans="1:10">
      <c r="B22" s="318"/>
      <c r="C22" s="318"/>
      <c r="D22" s="319"/>
      <c r="E22" s="320"/>
      <c r="F22" s="318"/>
      <c r="G22" s="318"/>
      <c r="H22" s="320"/>
      <c r="I22" s="321"/>
      <c r="J22" s="318"/>
    </row>
    <row r="23" spans="1:10">
      <c r="A23" s="333" t="s">
        <v>166</v>
      </c>
      <c r="B23" s="333"/>
      <c r="C23" s="333"/>
      <c r="D23" s="334" t="s">
        <v>167</v>
      </c>
      <c r="E23" s="334"/>
      <c r="F23" s="333"/>
      <c r="G23" s="333"/>
      <c r="H23" s="333"/>
      <c r="I23" s="333" t="s">
        <v>168</v>
      </c>
      <c r="J23" s="333"/>
    </row>
    <row r="24" spans="1:10">
      <c r="A24" s="333"/>
      <c r="B24" s="333"/>
      <c r="C24" s="333"/>
      <c r="D24" s="334"/>
      <c r="E24" s="334"/>
      <c r="F24" s="333"/>
      <c r="G24" s="333"/>
      <c r="H24" s="333"/>
      <c r="I24" s="333" t="s">
        <v>169</v>
      </c>
      <c r="J24" s="333"/>
    </row>
    <row r="25" spans="1:10">
      <c r="B25" s="305"/>
      <c r="C25" s="305"/>
      <c r="D25" s="305"/>
      <c r="E25" s="305"/>
      <c r="H25" s="305"/>
      <c r="J25" s="299"/>
    </row>
    <row r="26" spans="1:10">
      <c r="B26" s="335"/>
      <c r="C26" s="335"/>
      <c r="D26" s="335"/>
      <c r="E26" s="335"/>
      <c r="F26" s="305"/>
      <c r="G26" s="305"/>
      <c r="I26" s="299"/>
    </row>
  </sheetData>
  <mergeCells count="17">
    <mergeCell ref="A24:C24"/>
    <mergeCell ref="D24:E24"/>
    <mergeCell ref="F24:H24"/>
    <mergeCell ref="I24:J24"/>
    <mergeCell ref="B26:E26"/>
    <mergeCell ref="A10:J10"/>
    <mergeCell ref="A21:C21"/>
    <mergeCell ref="A23:C23"/>
    <mergeCell ref="D23:E23"/>
    <mergeCell ref="F23:H23"/>
    <mergeCell ref="I23:J23"/>
    <mergeCell ref="A9:J9"/>
    <mergeCell ref="A7:C7"/>
    <mergeCell ref="B3:J3"/>
    <mergeCell ref="B4:J4"/>
    <mergeCell ref="H6:J6"/>
    <mergeCell ref="H7:J7"/>
  </mergeCells>
  <printOptions horizontalCentered="1"/>
  <pageMargins left="0.2" right="0.2" top="0.25" bottom="0.25" header="0.3" footer="0.3"/>
  <pageSetup paperSize="9"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8"/>
  <sheetViews>
    <sheetView workbookViewId="0">
      <selection activeCell="L10" sqref="L10"/>
    </sheetView>
  </sheetViews>
  <sheetFormatPr defaultRowHeight="14.5"/>
  <cols>
    <col min="1" max="1" width="8.453125" customWidth="1"/>
    <col min="2" max="2" width="31" customWidth="1"/>
    <col min="3" max="3" width="8.36328125" customWidth="1"/>
    <col min="5" max="5" width="12.08984375" style="18" customWidth="1"/>
    <col min="6" max="6" width="10" customWidth="1"/>
    <col min="8" max="8" width="11.08984375" customWidth="1"/>
    <col min="9" max="9" width="13.453125" customWidth="1"/>
    <col min="10" max="10" width="10" customWidth="1"/>
  </cols>
  <sheetData>
    <row r="1" spans="1:30" ht="21.75" customHeight="1">
      <c r="A1" s="336" t="s">
        <v>0</v>
      </c>
      <c r="B1" s="336"/>
      <c r="C1" s="336"/>
      <c r="D1" s="336"/>
      <c r="E1" s="336"/>
      <c r="F1" s="336"/>
      <c r="G1" s="336"/>
      <c r="H1" s="336"/>
      <c r="I1" s="336"/>
      <c r="J1" s="336"/>
    </row>
    <row r="2" spans="1:30" ht="17.25" customHeight="1">
      <c r="A2" s="336" t="s">
        <v>37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30" s="15" customFormat="1" ht="35.25" customHeight="1">
      <c r="A3" s="14" t="s">
        <v>29</v>
      </c>
      <c r="B3" s="36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35" t="s">
        <v>7</v>
      </c>
      <c r="I3" s="14" t="s">
        <v>8</v>
      </c>
      <c r="J3" s="14" t="s">
        <v>9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 ht="27" customHeight="1">
      <c r="A4" s="21" t="s">
        <v>10</v>
      </c>
      <c r="B4" s="37" t="str">
        <f>'[1]2.2 ງົບ​​ຕາມ​ອົງ​ປະ​ກອບ'!C12</f>
        <v xml:space="preserve">   ກິດຈະກໍາ 2.3: ​ລົດ​ຈັກ</v>
      </c>
      <c r="C4" s="19" t="str">
        <f>'[1]2.2 ງົບ​​ຕາມ​ອົງ​ປະ​ກອບ'!D12</f>
        <v>ເຄືອງ</v>
      </c>
      <c r="D4" s="20">
        <f>'[1]2.2 ງົບ​​ຕາມ​ອົງ​ປະ​ກອບ'!H12</f>
        <v>12</v>
      </c>
      <c r="E4" s="33" t="s">
        <v>11</v>
      </c>
      <c r="F4" s="19" t="s">
        <v>30</v>
      </c>
      <c r="G4" s="19" t="s">
        <v>12</v>
      </c>
      <c r="H4" s="22"/>
      <c r="I4" s="34" t="s">
        <v>13</v>
      </c>
      <c r="J4" s="14"/>
    </row>
    <row r="5" spans="1:30" ht="27.75" customHeight="1">
      <c r="A5" s="21" t="s">
        <v>14</v>
      </c>
      <c r="B5" s="37" t="str">
        <f>'[1]2.2 ງົບ​​ຕາມ​ອົງ​ປະ​ກອບ'!C13</f>
        <v xml:space="preserve">   ກິດຈະກໍາ 2.4 ຄອມ​ພີມ​ເຕີໂນດບຸກ </v>
      </c>
      <c r="C5" s="19" t="str">
        <f>'[1]2.2 ງົບ​​ຕາມ​ອົງ​ປະ​ກອບ'!D13</f>
        <v>ເຄືອງ</v>
      </c>
      <c r="D5" s="20">
        <f>'[1]2.2 ງົບ​​ຕາມ​ອົງ​ປະ​ກອບ'!H13</f>
        <v>6</v>
      </c>
      <c r="E5" s="24" t="s">
        <v>11</v>
      </c>
      <c r="F5" s="21" t="s">
        <v>30</v>
      </c>
      <c r="G5" s="21" t="s">
        <v>12</v>
      </c>
      <c r="H5" s="22"/>
      <c r="I5" s="16" t="s">
        <v>13</v>
      </c>
      <c r="J5" s="296"/>
    </row>
    <row r="6" spans="1:30" ht="34.5" customHeight="1">
      <c r="A6" s="21" t="s">
        <v>15</v>
      </c>
      <c r="B6" s="37" t="str">
        <f>'[1]2.2 ງົບ​​ຕາມ​ອົງ​ປະ​ກອບ'!C14</f>
        <v xml:space="preserve">   ກິດຈະກໍາ 2.5: ເຄື່ອງ​​ພີມ​ເອ​ກະ​ສານ A3 </v>
      </c>
      <c r="C6" s="19" t="str">
        <f>'[1]2.2 ງົບ​​ຕາມ​ອົງ​ປະ​ກອບ'!D14</f>
        <v>ເຄືອງ</v>
      </c>
      <c r="D6" s="20">
        <f>'[1]2.2 ງົບ​​ຕາມ​ອົງ​ປະ​ກອບ'!H14</f>
        <v>5</v>
      </c>
      <c r="E6" s="24" t="s">
        <v>11</v>
      </c>
      <c r="F6" s="21" t="s">
        <v>30</v>
      </c>
      <c r="G6" s="21" t="s">
        <v>12</v>
      </c>
      <c r="H6" s="22"/>
      <c r="I6" s="16" t="s">
        <v>13</v>
      </c>
      <c r="J6" s="296"/>
    </row>
    <row r="7" spans="1:30" ht="26.25" customHeight="1">
      <c r="A7" s="21" t="s">
        <v>16</v>
      </c>
      <c r="B7" s="37" t="str">
        <f>'[1]2.2 ງົບ​​ຕາມ​ອົງ​ປະ​ກອບ'!C15</f>
        <v xml:space="preserve">   ກິດຈະກໍາ 2.6: GPS 62 scx</v>
      </c>
      <c r="C7" s="19" t="str">
        <f>'[1]2.2 ງົບ​​ຕາມ​ອົງ​ປະ​ກອບ'!D15</f>
        <v>ເຄືອງ</v>
      </c>
      <c r="D7" s="20">
        <f>'[1]2.2 ງົບ​​ຕາມ​ອົງ​ປະ​ກອບ'!H15</f>
        <v>5</v>
      </c>
      <c r="E7" s="24" t="s">
        <v>11</v>
      </c>
      <c r="F7" s="21" t="s">
        <v>30</v>
      </c>
      <c r="G7" s="21" t="s">
        <v>12</v>
      </c>
      <c r="H7" s="22"/>
      <c r="I7" s="16" t="s">
        <v>13</v>
      </c>
      <c r="J7" s="296"/>
    </row>
    <row r="8" spans="1:30" ht="31.5" customHeight="1">
      <c r="A8" s="21" t="s">
        <v>17</v>
      </c>
      <c r="B8" s="37" t="str">
        <f>'[1]2.2 ງົບ​​ຕາມ​ອົງ​ປະ​ກອບ'!C16</f>
        <v xml:space="preserve">   ກິດຈະກໍາ 2.7: ຊື້ເຄື່ອງສາຍ LCD</v>
      </c>
      <c r="C8" s="19" t="str">
        <f>'[1]2.2 ງົບ​​ຕາມ​ອົງ​ປະ​ກອບ'!D16</f>
        <v>ເຄືອງ</v>
      </c>
      <c r="D8" s="20">
        <f>'[1]2.2 ງົບ​​ຕາມ​ອົງ​ປະ​ກອບ'!H16</f>
        <v>3</v>
      </c>
      <c r="E8" s="24" t="s">
        <v>11</v>
      </c>
      <c r="F8" s="21" t="s">
        <v>30</v>
      </c>
      <c r="G8" s="21" t="s">
        <v>12</v>
      </c>
      <c r="H8" s="23"/>
      <c r="I8" s="16" t="s">
        <v>13</v>
      </c>
      <c r="J8" s="1"/>
    </row>
    <row r="9" spans="1:30" ht="29.25" customHeight="1">
      <c r="A9" s="21" t="s">
        <v>18</v>
      </c>
      <c r="B9" s="37" t="str">
        <f>'[1]2.2 ງົບ​​ຕາມ​ອົງ​ປະ​ກອບ'!C17</f>
        <v xml:space="preserve">   ກິດຈະກໍາ 2.8: ກ້ອ​ງ​ຖ່າຍ​ຮູບ</v>
      </c>
      <c r="C9" s="19" t="str">
        <f>'[1]2.2 ງົບ​​ຕາມ​ອົງ​ປະ​ກອບ'!D17</f>
        <v>ໜ່ວຍ</v>
      </c>
      <c r="D9" s="20">
        <f>'[1]2.2 ງົບ​​ຕາມ​ອົງ​ປະ​ກອບ'!H17</f>
        <v>4</v>
      </c>
      <c r="E9" s="24" t="s">
        <v>11</v>
      </c>
      <c r="F9" s="21" t="s">
        <v>30</v>
      </c>
      <c r="G9" s="21" t="s">
        <v>12</v>
      </c>
      <c r="H9" s="23"/>
      <c r="I9" s="16" t="s">
        <v>13</v>
      </c>
      <c r="J9" s="1"/>
    </row>
    <row r="10" spans="1:30" ht="15">
      <c r="A10" s="39"/>
      <c r="B10" s="40"/>
      <c r="C10" s="3"/>
      <c r="D10" s="4"/>
      <c r="E10" s="25"/>
      <c r="F10" s="2"/>
      <c r="G10" s="2"/>
      <c r="H10" s="5"/>
      <c r="I10" s="5"/>
      <c r="J10" s="6"/>
    </row>
    <row r="11" spans="1:30" ht="17">
      <c r="A11" s="38" t="s">
        <v>36</v>
      </c>
      <c r="B11" s="7"/>
      <c r="C11" s="8"/>
      <c r="D11" s="8"/>
      <c r="E11" s="8"/>
      <c r="F11" s="7"/>
      <c r="G11" s="7"/>
      <c r="H11" s="7"/>
      <c r="I11" s="7"/>
      <c r="J11" s="7"/>
    </row>
    <row r="12" spans="1:30" ht="32.25" customHeight="1">
      <c r="A12" s="11"/>
      <c r="B12" s="12" t="s">
        <v>1</v>
      </c>
      <c r="C12" s="11"/>
      <c r="D12" s="11" t="s">
        <v>19</v>
      </c>
      <c r="E12" s="11" t="s">
        <v>4</v>
      </c>
      <c r="F12" s="12" t="s">
        <v>5</v>
      </c>
      <c r="G12" s="11" t="s">
        <v>6</v>
      </c>
      <c r="H12" s="13" t="s">
        <v>7</v>
      </c>
      <c r="I12" s="11" t="s">
        <v>8</v>
      </c>
      <c r="J12" s="14" t="s">
        <v>9</v>
      </c>
    </row>
    <row r="13" spans="1:30" ht="22.5" customHeight="1">
      <c r="A13" s="9"/>
      <c r="B13" s="27"/>
      <c r="C13" s="28"/>
      <c r="D13" s="29"/>
      <c r="E13" s="30"/>
      <c r="F13" s="10"/>
      <c r="G13" s="10"/>
      <c r="H13" s="9"/>
      <c r="I13" s="31"/>
      <c r="J13" s="32"/>
    </row>
    <row r="14" spans="1:30" ht="24" customHeight="1">
      <c r="A14" s="9"/>
      <c r="B14" s="27"/>
      <c r="C14" s="28"/>
      <c r="D14" s="29"/>
      <c r="E14" s="30"/>
      <c r="F14" s="10"/>
      <c r="G14" s="10"/>
      <c r="H14" s="9"/>
      <c r="I14" s="31"/>
      <c r="J14" s="32"/>
    </row>
    <row r="15" spans="1:30" ht="21" customHeight="1">
      <c r="A15" s="9"/>
      <c r="B15" s="27"/>
      <c r="C15" s="28"/>
      <c r="D15" s="29"/>
      <c r="E15" s="30"/>
      <c r="F15" s="10"/>
      <c r="G15" s="10"/>
      <c r="H15" s="9"/>
      <c r="I15" s="31"/>
      <c r="J15" s="32"/>
    </row>
    <row r="16" spans="1:30" ht="47.25" customHeight="1">
      <c r="B16" s="338" t="s">
        <v>31</v>
      </c>
      <c r="C16" s="338"/>
      <c r="F16" s="337" t="s">
        <v>33</v>
      </c>
      <c r="G16" s="337"/>
      <c r="H16" s="26"/>
      <c r="I16" s="337" t="s">
        <v>35</v>
      </c>
      <c r="J16" s="337"/>
    </row>
    <row r="17" spans="2:9" ht="24.75" customHeight="1">
      <c r="B17" s="337" t="s">
        <v>32</v>
      </c>
      <c r="C17" s="337"/>
      <c r="D17" s="337"/>
      <c r="F17" s="337" t="s">
        <v>34</v>
      </c>
      <c r="G17" s="337"/>
      <c r="H17" s="26"/>
      <c r="I17" s="26"/>
    </row>
    <row r="18" spans="2:9" ht="17">
      <c r="F18" s="26"/>
      <c r="G18" s="26"/>
      <c r="H18" s="26"/>
      <c r="I18" s="26"/>
    </row>
  </sheetData>
  <mergeCells count="7">
    <mergeCell ref="A1:J1"/>
    <mergeCell ref="A2:J2"/>
    <mergeCell ref="B17:D17"/>
    <mergeCell ref="F16:G16"/>
    <mergeCell ref="F17:G17"/>
    <mergeCell ref="B16:C16"/>
    <mergeCell ref="I16:J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topLeftCell="A4" zoomScaleNormal="100" workbookViewId="0">
      <selection activeCell="I7" sqref="I7"/>
    </sheetView>
  </sheetViews>
  <sheetFormatPr defaultColWidth="9" defaultRowHeight="15.5"/>
  <cols>
    <col min="1" max="1" width="6" style="133" customWidth="1"/>
    <col min="2" max="2" width="8.453125" customWidth="1"/>
    <col min="3" max="3" width="48.54296875" customWidth="1"/>
    <col min="4" max="4" width="7" style="18" customWidth="1"/>
    <col min="5" max="5" width="6.90625" customWidth="1"/>
    <col min="6" max="6" width="5.36328125" customWidth="1"/>
    <col min="7" max="7" width="6.453125" customWidth="1"/>
    <col min="8" max="8" width="8.453125" style="107" customWidth="1"/>
    <col min="13" max="13" width="9" customWidth="1"/>
    <col min="14" max="14" width="11.54296875" customWidth="1"/>
  </cols>
  <sheetData>
    <row r="1" spans="1:14" ht="16">
      <c r="A1" s="339" t="s">
        <v>159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</row>
    <row r="2" spans="1:14" ht="16">
      <c r="A2" s="339" t="s">
        <v>158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1:14" ht="16">
      <c r="A3" s="339" t="s">
        <v>97</v>
      </c>
      <c r="B3" s="339"/>
      <c r="C3" s="33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1:14" ht="26.25" customHeight="1">
      <c r="A4" s="158"/>
      <c r="B4" s="158"/>
      <c r="C4" s="340" t="s">
        <v>99</v>
      </c>
      <c r="D4" s="341"/>
      <c r="E4" s="341"/>
      <c r="F4" s="341"/>
      <c r="G4" s="341"/>
      <c r="H4" s="341"/>
      <c r="I4" s="341"/>
      <c r="J4" s="341"/>
      <c r="K4" s="138"/>
      <c r="L4" s="138"/>
      <c r="M4" s="138"/>
      <c r="N4" s="138"/>
    </row>
    <row r="5" spans="1:14" ht="34">
      <c r="A5" s="124" t="s">
        <v>38</v>
      </c>
      <c r="B5" s="50" t="s">
        <v>29</v>
      </c>
      <c r="C5" s="51" t="s">
        <v>39</v>
      </c>
      <c r="D5" s="51" t="s">
        <v>40</v>
      </c>
      <c r="E5" s="52">
        <v>2018</v>
      </c>
      <c r="F5" s="52">
        <v>2019</v>
      </c>
      <c r="G5" s="52">
        <v>2020</v>
      </c>
      <c r="H5" s="53" t="s">
        <v>41</v>
      </c>
      <c r="I5" s="52">
        <f>E5</f>
        <v>2018</v>
      </c>
      <c r="J5" s="52">
        <f>F5</f>
        <v>2019</v>
      </c>
      <c r="K5" s="52">
        <f>G5</f>
        <v>2020</v>
      </c>
      <c r="L5" s="54" t="s">
        <v>42</v>
      </c>
      <c r="M5" s="54" t="s">
        <v>43</v>
      </c>
      <c r="N5" s="54" t="s">
        <v>44</v>
      </c>
    </row>
    <row r="6" spans="1:14" ht="27.75" customHeight="1">
      <c r="A6" s="125" t="s">
        <v>45</v>
      </c>
      <c r="B6" s="55"/>
      <c r="C6" s="344" t="s">
        <v>46</v>
      </c>
      <c r="D6" s="344"/>
      <c r="E6" s="344"/>
      <c r="F6" s="344"/>
      <c r="G6" s="344"/>
      <c r="H6" s="56"/>
      <c r="I6" s="57">
        <f>SUM(I7:I12)</f>
        <v>35</v>
      </c>
      <c r="J6" s="57"/>
      <c r="K6" s="57"/>
      <c r="L6" s="57">
        <f>SUM(L7:L12)</f>
        <v>35</v>
      </c>
      <c r="M6" s="58"/>
      <c r="N6" s="59">
        <f>SUM(N7:N12)</f>
        <v>35</v>
      </c>
    </row>
    <row r="7" spans="1:14" ht="25.5" customHeight="1">
      <c r="A7" s="126">
        <v>1</v>
      </c>
      <c r="B7" s="60" t="s">
        <v>47</v>
      </c>
      <c r="C7" s="121" t="str">
        <f>'[1]2.2 ງົບ​​ຕາມ​ອົງ​ປະ​ກອບ'!C12</f>
        <v xml:space="preserve">   ກິດຈະກໍາ 2.3: ​ລົດ​ຈັກ</v>
      </c>
      <c r="D7" s="116" t="s">
        <v>94</v>
      </c>
      <c r="E7" s="108">
        <v>1</v>
      </c>
      <c r="F7" s="108"/>
      <c r="G7" s="108"/>
      <c r="H7" s="105">
        <f>'[1]2.2 ງົບ​​ຕາມ​ອົງ​ປະ​ກອບ'!H12</f>
        <v>12</v>
      </c>
      <c r="I7" s="105">
        <f t="shared" ref="I7:I12" si="0">H7*E7</f>
        <v>12</v>
      </c>
      <c r="J7" s="105">
        <v>0</v>
      </c>
      <c r="K7" s="105">
        <v>0</v>
      </c>
      <c r="L7" s="61">
        <f t="shared" ref="L7:L19" si="1">SUM(I7:K7)</f>
        <v>12</v>
      </c>
      <c r="M7" s="62"/>
      <c r="N7" s="63">
        <f>L7</f>
        <v>12</v>
      </c>
    </row>
    <row r="8" spans="1:14" ht="27.75" customHeight="1">
      <c r="A8" s="126">
        <v>2</v>
      </c>
      <c r="B8" s="60" t="s">
        <v>48</v>
      </c>
      <c r="C8" s="121" t="str">
        <f>'[1]2.2 ງົບ​​ຕາມ​ອົງ​ປະ​ກອບ'!C13</f>
        <v xml:space="preserve">   ກິດຈະກໍາ 2.4 ຄອມ​ພີມ​ເຕີໂນດບຸກ </v>
      </c>
      <c r="D8" s="116" t="str">
        <f>'[1]2.2 ງົບ​​ຕາມ​ອົງ​ປະ​ກອບ'!D14</f>
        <v>ເຄືອງ</v>
      </c>
      <c r="E8" s="108">
        <v>1</v>
      </c>
      <c r="F8" s="109"/>
      <c r="G8" s="108"/>
      <c r="H8" s="105">
        <v>6</v>
      </c>
      <c r="I8" s="105">
        <f t="shared" si="0"/>
        <v>6</v>
      </c>
      <c r="J8" s="105">
        <f>H8*F8</f>
        <v>0</v>
      </c>
      <c r="K8" s="105">
        <f>H8*G8</f>
        <v>0</v>
      </c>
      <c r="L8" s="61">
        <f t="shared" si="1"/>
        <v>6</v>
      </c>
      <c r="M8" s="64"/>
      <c r="N8" s="63">
        <f t="shared" ref="N8:N13" si="2">L8</f>
        <v>6</v>
      </c>
    </row>
    <row r="9" spans="1:14" ht="26.25" customHeight="1">
      <c r="A9" s="126">
        <v>3</v>
      </c>
      <c r="B9" s="60" t="s">
        <v>49</v>
      </c>
      <c r="C9" s="121" t="str">
        <f>'[1]2.2 ງົບ​​ຕາມ​ອົງ​ປະ​ກອບ'!C14</f>
        <v xml:space="preserve">   ກິດຈະກໍາ 2.5: ເຄື່ອງ​​ພີມ​ເອ​ກະ​ສານ A3 </v>
      </c>
      <c r="D9" s="116" t="str">
        <f>'[1]2.2 ງົບ​​ຕາມ​ອົງ​ປະ​ກອບ'!D15</f>
        <v>ເຄືອງ</v>
      </c>
      <c r="E9" s="108">
        <v>1</v>
      </c>
      <c r="F9" s="109"/>
      <c r="G9" s="108"/>
      <c r="H9" s="105">
        <v>5</v>
      </c>
      <c r="I9" s="105">
        <f t="shared" si="0"/>
        <v>5</v>
      </c>
      <c r="J9" s="105">
        <f>H9*F9</f>
        <v>0</v>
      </c>
      <c r="K9" s="105">
        <f>H9*G9</f>
        <v>0</v>
      </c>
      <c r="L9" s="61">
        <f t="shared" si="1"/>
        <v>5</v>
      </c>
      <c r="M9" s="64"/>
      <c r="N9" s="63">
        <f t="shared" si="2"/>
        <v>5</v>
      </c>
    </row>
    <row r="10" spans="1:14" ht="29.25" customHeight="1">
      <c r="A10" s="126">
        <v>4</v>
      </c>
      <c r="B10" s="60" t="s">
        <v>50</v>
      </c>
      <c r="C10" s="121" t="str">
        <f>'[1]2.2 ງົບ​​ຕາມ​ອົງ​ປະ​ກອບ'!C15</f>
        <v xml:space="preserve">   ກິດຈະກໍາ 2.6: GPS 62 scx</v>
      </c>
      <c r="D10" s="116" t="str">
        <f>'[1]2.2 ງົບ​​ຕາມ​ອົງ​ປະ​ກອບ'!D16</f>
        <v>ເຄືອງ</v>
      </c>
      <c r="E10" s="108">
        <v>1</v>
      </c>
      <c r="F10" s="108"/>
      <c r="G10" s="108"/>
      <c r="H10" s="105">
        <v>5</v>
      </c>
      <c r="I10" s="105">
        <f t="shared" si="0"/>
        <v>5</v>
      </c>
      <c r="J10" s="105">
        <f>H10*F10</f>
        <v>0</v>
      </c>
      <c r="K10" s="105">
        <f>H10*G10</f>
        <v>0</v>
      </c>
      <c r="L10" s="61">
        <f t="shared" si="1"/>
        <v>5</v>
      </c>
      <c r="M10" s="64"/>
      <c r="N10" s="63">
        <f t="shared" si="2"/>
        <v>5</v>
      </c>
    </row>
    <row r="11" spans="1:14" ht="27.75" customHeight="1">
      <c r="A11" s="126">
        <v>5</v>
      </c>
      <c r="B11" s="60" t="s">
        <v>51</v>
      </c>
      <c r="C11" s="121" t="str">
        <f>'[1]2.2 ງົບ​​ຕາມ​ອົງ​ປະ​ກອບ'!C16</f>
        <v xml:space="preserve">   ກິດຈະກໍາ 2.7: ຊື້ເຄື່ອງສາຍ LCD</v>
      </c>
      <c r="D11" s="116" t="str">
        <f>'[1]2.2 ງົບ​​ຕາມ​ອົງ​ປະ​ກອບ'!D17</f>
        <v>ໜ່ວຍ</v>
      </c>
      <c r="E11" s="108">
        <v>1</v>
      </c>
      <c r="F11" s="108"/>
      <c r="G11" s="108"/>
      <c r="H11" s="105">
        <v>3</v>
      </c>
      <c r="I11" s="105">
        <f t="shared" si="0"/>
        <v>3</v>
      </c>
      <c r="J11" s="105"/>
      <c r="K11" s="105"/>
      <c r="L11" s="61">
        <f t="shared" si="1"/>
        <v>3</v>
      </c>
      <c r="M11" s="64"/>
      <c r="N11" s="63">
        <f t="shared" si="2"/>
        <v>3</v>
      </c>
    </row>
    <row r="12" spans="1:14" ht="28.5" customHeight="1" thickBot="1">
      <c r="A12" s="126">
        <v>6</v>
      </c>
      <c r="B12" s="60" t="s">
        <v>52</v>
      </c>
      <c r="C12" s="121" t="str">
        <f>'[1]2.2 ງົບ​​ຕາມ​ອົງ​ປະ​ກອບ'!C17</f>
        <v xml:space="preserve">   ກິດຈະກໍາ 2.8: ກ້ອ​ງ​ຖ່າຍ​ຮູບ</v>
      </c>
      <c r="D12" s="116" t="s">
        <v>53</v>
      </c>
      <c r="E12" s="108">
        <v>1</v>
      </c>
      <c r="F12" s="108"/>
      <c r="G12" s="108"/>
      <c r="H12" s="105">
        <v>4</v>
      </c>
      <c r="I12" s="105">
        <f t="shared" si="0"/>
        <v>4</v>
      </c>
      <c r="J12" s="105"/>
      <c r="K12" s="105"/>
      <c r="L12" s="61">
        <f t="shared" si="1"/>
        <v>4</v>
      </c>
      <c r="M12" s="64"/>
      <c r="N12" s="63">
        <f t="shared" si="2"/>
        <v>4</v>
      </c>
    </row>
    <row r="13" spans="1:14" ht="26.25" customHeight="1" thickBot="1">
      <c r="A13" s="127" t="s">
        <v>54</v>
      </c>
      <c r="B13" s="65"/>
      <c r="C13" s="119" t="s">
        <v>55</v>
      </c>
      <c r="D13" s="117"/>
      <c r="E13" s="67"/>
      <c r="F13" s="67"/>
      <c r="G13" s="67"/>
      <c r="H13" s="68"/>
      <c r="I13" s="69">
        <f>SUM(I14:I19)</f>
        <v>88</v>
      </c>
      <c r="J13" s="69">
        <f>SUM(J14:J19)</f>
        <v>88</v>
      </c>
      <c r="K13" s="69">
        <f>SUM(K14:K19)</f>
        <v>88</v>
      </c>
      <c r="L13" s="69">
        <f>SUM(L14:L19)</f>
        <v>264</v>
      </c>
      <c r="M13" s="70">
        <v>0</v>
      </c>
      <c r="N13" s="71">
        <f t="shared" si="2"/>
        <v>264</v>
      </c>
    </row>
    <row r="14" spans="1:14" ht="36" customHeight="1">
      <c r="A14" s="128">
        <v>1</v>
      </c>
      <c r="B14" s="43" t="str">
        <f>'[1]2.2 ງົບ​​ຕາມ​ອົງ​ປະ​ກອບ'!B5</f>
        <v>C1.1</v>
      </c>
      <c r="C14" s="72" t="s">
        <v>57</v>
      </c>
      <c r="D14" s="73" t="s">
        <v>58</v>
      </c>
      <c r="E14" s="110">
        <v>1</v>
      </c>
      <c r="F14" s="110">
        <v>1</v>
      </c>
      <c r="G14" s="110">
        <v>1</v>
      </c>
      <c r="H14" s="74">
        <v>10</v>
      </c>
      <c r="I14" s="111">
        <f>E14*H14</f>
        <v>10</v>
      </c>
      <c r="J14" s="111">
        <f t="shared" ref="J14:K14" si="3">F14*I14</f>
        <v>10</v>
      </c>
      <c r="K14" s="111">
        <f t="shared" si="3"/>
        <v>10</v>
      </c>
      <c r="L14" s="75">
        <f t="shared" si="1"/>
        <v>30</v>
      </c>
      <c r="M14" s="76"/>
      <c r="N14" s="77">
        <f>SUM(L14:M14)</f>
        <v>30</v>
      </c>
    </row>
    <row r="15" spans="1:14" ht="33.75" customHeight="1">
      <c r="A15" s="128">
        <v>2</v>
      </c>
      <c r="B15" s="43" t="str">
        <f>'[1]2.2 ງົບ​​ຕາມ​ອົງ​ປະ​ກອບ'!B6</f>
        <v>C1.2</v>
      </c>
      <c r="C15" s="78" t="s">
        <v>60</v>
      </c>
      <c r="D15" s="73" t="s">
        <v>58</v>
      </c>
      <c r="E15" s="110">
        <v>1</v>
      </c>
      <c r="F15" s="110">
        <v>1</v>
      </c>
      <c r="G15" s="110">
        <v>1</v>
      </c>
      <c r="H15" s="74">
        <v>11</v>
      </c>
      <c r="I15" s="111">
        <f>H15*E15</f>
        <v>11</v>
      </c>
      <c r="J15" s="111">
        <f>H15*F15</f>
        <v>11</v>
      </c>
      <c r="K15" s="111">
        <f>H15*G15</f>
        <v>11</v>
      </c>
      <c r="L15" s="79">
        <f t="shared" si="1"/>
        <v>33</v>
      </c>
      <c r="M15" s="76"/>
      <c r="N15" s="77">
        <f t="shared" ref="N15:N17" si="4">SUM(L15:M15)</f>
        <v>33</v>
      </c>
    </row>
    <row r="16" spans="1:14" ht="32.25" customHeight="1">
      <c r="A16" s="128">
        <v>3</v>
      </c>
      <c r="B16" s="43" t="str">
        <f>'[1]2.2 ງົບ​​ຕາມ​ອົງ​ປະ​ກອບ'!B7</f>
        <v>C1.3</v>
      </c>
      <c r="C16" s="17" t="s">
        <v>62</v>
      </c>
      <c r="D16" s="73" t="s">
        <v>58</v>
      </c>
      <c r="E16" s="110">
        <v>1</v>
      </c>
      <c r="F16" s="110">
        <v>1</v>
      </c>
      <c r="G16" s="110">
        <v>1</v>
      </c>
      <c r="H16" s="74">
        <v>9</v>
      </c>
      <c r="I16" s="111">
        <f>E16*H16</f>
        <v>9</v>
      </c>
      <c r="J16" s="111">
        <f>F16*H16</f>
        <v>9</v>
      </c>
      <c r="K16" s="111">
        <f t="shared" ref="K16:K19" si="5">G16*H16</f>
        <v>9</v>
      </c>
      <c r="L16" s="79">
        <f>SUM(I16:K16)</f>
        <v>27</v>
      </c>
      <c r="M16" s="76"/>
      <c r="N16" s="77">
        <f t="shared" si="4"/>
        <v>27</v>
      </c>
    </row>
    <row r="17" spans="1:14" ht="34.5" customHeight="1">
      <c r="A17" s="128">
        <v>4</v>
      </c>
      <c r="B17" s="43" t="str">
        <f>'[1]2.2 ງົບ​​ຕາມ​ອົງ​ປະ​ກອບ'!B8</f>
        <v>C1.4</v>
      </c>
      <c r="C17" s="80" t="s">
        <v>64</v>
      </c>
      <c r="D17" s="81" t="s">
        <v>58</v>
      </c>
      <c r="E17" s="110">
        <v>1</v>
      </c>
      <c r="F17" s="108">
        <v>1</v>
      </c>
      <c r="G17" s="110">
        <v>1</v>
      </c>
      <c r="H17" s="82">
        <v>11</v>
      </c>
      <c r="I17" s="112">
        <f>E17*H17</f>
        <v>11</v>
      </c>
      <c r="J17" s="112">
        <f>F17*H17</f>
        <v>11</v>
      </c>
      <c r="K17" s="112">
        <f t="shared" si="5"/>
        <v>11</v>
      </c>
      <c r="L17" s="79">
        <f t="shared" si="1"/>
        <v>33</v>
      </c>
      <c r="M17" s="76"/>
      <c r="N17" s="77">
        <f t="shared" si="4"/>
        <v>33</v>
      </c>
    </row>
    <row r="18" spans="1:14" ht="32.25" customHeight="1">
      <c r="A18" s="128">
        <v>5</v>
      </c>
      <c r="B18" s="43" t="str">
        <f>'[1]2.2 ງົບ​​ຕາມ​ອົງ​ປະ​ກອບ'!B10</f>
        <v>C2.1</v>
      </c>
      <c r="C18" s="83" t="s">
        <v>66</v>
      </c>
      <c r="D18" s="81" t="s">
        <v>67</v>
      </c>
      <c r="E18" s="113">
        <v>1</v>
      </c>
      <c r="F18" s="113">
        <v>1</v>
      </c>
      <c r="G18" s="113">
        <v>1</v>
      </c>
      <c r="H18" s="84">
        <v>35</v>
      </c>
      <c r="I18" s="84">
        <f>'[1]2.2 ງົບ​​ຕາມ​ອົງ​ປະ​ກອບ'!I10</f>
        <v>35</v>
      </c>
      <c r="J18" s="112">
        <f>F18*H18</f>
        <v>35</v>
      </c>
      <c r="K18" s="112">
        <f t="shared" si="5"/>
        <v>35</v>
      </c>
      <c r="L18" s="79">
        <f t="shared" si="1"/>
        <v>105</v>
      </c>
      <c r="M18" s="85"/>
      <c r="N18" s="77">
        <f>L18</f>
        <v>105</v>
      </c>
    </row>
    <row r="19" spans="1:14" ht="36" customHeight="1" thickBot="1">
      <c r="A19" s="128">
        <v>6</v>
      </c>
      <c r="B19" s="43" t="str">
        <f>'[1]2.2 ງົບ​​ຕາມ​ອົງ​ປະ​ກອບ'!B11</f>
        <v>C2.2</v>
      </c>
      <c r="C19" s="86" t="s">
        <v>69</v>
      </c>
      <c r="D19" s="87" t="s">
        <v>67</v>
      </c>
      <c r="E19" s="113">
        <v>1</v>
      </c>
      <c r="F19" s="113">
        <v>1</v>
      </c>
      <c r="G19" s="113">
        <v>1</v>
      </c>
      <c r="H19" s="84">
        <f>'[1]2.2 ງົບ​​ຕາມ​ອົງ​ປະ​ກອບ'!H11</f>
        <v>12</v>
      </c>
      <c r="I19" s="84">
        <f t="shared" ref="I19" si="6">H19</f>
        <v>12</v>
      </c>
      <c r="J19" s="112">
        <f>F19*I19</f>
        <v>12</v>
      </c>
      <c r="K19" s="112">
        <f t="shared" si="5"/>
        <v>12</v>
      </c>
      <c r="L19" s="88">
        <f t="shared" si="1"/>
        <v>36</v>
      </c>
      <c r="M19" s="85"/>
      <c r="N19" s="77">
        <f t="shared" ref="N19" si="7">L19</f>
        <v>36</v>
      </c>
    </row>
    <row r="20" spans="1:14" ht="25.5" customHeight="1">
      <c r="A20" s="129" t="s">
        <v>70</v>
      </c>
      <c r="B20" s="89"/>
      <c r="C20" s="120" t="s">
        <v>71</v>
      </c>
      <c r="D20" s="118"/>
      <c r="E20" s="67"/>
      <c r="F20" s="67"/>
      <c r="G20" s="67"/>
      <c r="H20" s="90"/>
      <c r="I20" s="69"/>
      <c r="J20" s="69"/>
      <c r="K20" s="69"/>
      <c r="L20" s="69"/>
      <c r="M20" s="69"/>
      <c r="N20" s="69"/>
    </row>
    <row r="21" spans="1:14" ht="18.5">
      <c r="A21" s="130"/>
      <c r="B21" s="91"/>
      <c r="C21" s="345"/>
      <c r="D21" s="346"/>
      <c r="E21" s="346"/>
      <c r="F21" s="346"/>
      <c r="G21" s="347"/>
      <c r="H21" s="68"/>
      <c r="I21" s="92"/>
      <c r="J21" s="92"/>
      <c r="K21" s="92"/>
      <c r="L21" s="92"/>
      <c r="M21" s="92"/>
      <c r="N21" s="92"/>
    </row>
    <row r="22" spans="1:14" ht="18.5">
      <c r="A22" s="122" t="s">
        <v>72</v>
      </c>
      <c r="B22" s="93"/>
      <c r="C22" s="123" t="s">
        <v>73</v>
      </c>
      <c r="D22" s="118"/>
      <c r="E22" s="51"/>
      <c r="F22" s="51"/>
      <c r="G22" s="51"/>
      <c r="H22" s="56"/>
      <c r="I22" s="92">
        <f>SUM(I23:I28)</f>
        <v>11.5</v>
      </c>
      <c r="J22" s="92">
        <f>SUM(J23:J28)</f>
        <v>11.5</v>
      </c>
      <c r="K22" s="92">
        <f>SUM(K23:K28)</f>
        <v>11.5</v>
      </c>
      <c r="L22" s="92">
        <f>SUM(I22:K22)</f>
        <v>34.5</v>
      </c>
      <c r="M22" s="94"/>
      <c r="N22" s="63"/>
    </row>
    <row r="23" spans="1:14" ht="27" customHeight="1">
      <c r="A23" s="131">
        <v>1</v>
      </c>
      <c r="B23" s="43" t="s">
        <v>74</v>
      </c>
      <c r="C23" s="134" t="s">
        <v>75</v>
      </c>
      <c r="D23" s="28" t="s">
        <v>76</v>
      </c>
      <c r="E23" s="44"/>
      <c r="F23" s="44"/>
      <c r="G23" s="44"/>
      <c r="H23" s="106"/>
      <c r="I23" s="46"/>
      <c r="J23" s="46"/>
      <c r="K23" s="46"/>
      <c r="L23" s="47"/>
      <c r="M23" s="95"/>
      <c r="N23" s="48">
        <f>M23</f>
        <v>0</v>
      </c>
    </row>
    <row r="24" spans="1:14" ht="24" customHeight="1">
      <c r="A24" s="131">
        <v>2</v>
      </c>
      <c r="B24" s="43" t="s">
        <v>77</v>
      </c>
      <c r="C24" s="134" t="s">
        <v>78</v>
      </c>
      <c r="D24" s="44" t="s">
        <v>79</v>
      </c>
      <c r="E24" s="44">
        <v>1</v>
      </c>
      <c r="F24" s="44">
        <v>1</v>
      </c>
      <c r="G24" s="44">
        <v>1</v>
      </c>
      <c r="H24" s="106">
        <v>1</v>
      </c>
      <c r="I24" s="45">
        <f>H24*E24</f>
        <v>1</v>
      </c>
      <c r="J24" s="45">
        <f t="shared" ref="J24:K26" si="8">I24*F24</f>
        <v>1</v>
      </c>
      <c r="K24" s="45">
        <f t="shared" si="8"/>
        <v>1</v>
      </c>
      <c r="L24" s="47">
        <f>SUM(I24:K24)</f>
        <v>3</v>
      </c>
      <c r="M24" s="95"/>
      <c r="N24" s="48">
        <f t="shared" ref="N24:N30" si="9">SUM(L24:M24)</f>
        <v>3</v>
      </c>
    </row>
    <row r="25" spans="1:14" ht="24.75" customHeight="1">
      <c r="A25" s="131">
        <v>3</v>
      </c>
      <c r="B25" s="43" t="s">
        <v>80</v>
      </c>
      <c r="C25" s="134" t="s">
        <v>81</v>
      </c>
      <c r="D25" s="28" t="s">
        <v>82</v>
      </c>
      <c r="E25" s="44">
        <v>1</v>
      </c>
      <c r="F25" s="44">
        <v>1</v>
      </c>
      <c r="G25" s="44">
        <v>1</v>
      </c>
      <c r="H25" s="106">
        <v>3</v>
      </c>
      <c r="I25" s="45">
        <f>H25*E25</f>
        <v>3</v>
      </c>
      <c r="J25" s="45">
        <f t="shared" si="8"/>
        <v>3</v>
      </c>
      <c r="K25" s="45">
        <f t="shared" si="8"/>
        <v>3</v>
      </c>
      <c r="L25" s="47">
        <f>SUM(I25:K25)</f>
        <v>9</v>
      </c>
      <c r="M25" s="95"/>
      <c r="N25" s="48">
        <f t="shared" si="9"/>
        <v>9</v>
      </c>
    </row>
    <row r="26" spans="1:14" ht="24" customHeight="1">
      <c r="A26" s="131">
        <v>4</v>
      </c>
      <c r="B26" s="43" t="s">
        <v>83</v>
      </c>
      <c r="C26" s="134" t="s">
        <v>84</v>
      </c>
      <c r="D26" s="28" t="s">
        <v>82</v>
      </c>
      <c r="E26" s="44">
        <v>1</v>
      </c>
      <c r="F26" s="44">
        <v>1</v>
      </c>
      <c r="G26" s="44">
        <v>1</v>
      </c>
      <c r="H26" s="106">
        <v>2</v>
      </c>
      <c r="I26" s="45">
        <f t="shared" ref="I26" si="10">H26*E26</f>
        <v>2</v>
      </c>
      <c r="J26" s="45">
        <f t="shared" si="8"/>
        <v>2</v>
      </c>
      <c r="K26" s="45">
        <f t="shared" si="8"/>
        <v>2</v>
      </c>
      <c r="L26" s="47">
        <f>SUM(I26:K26)</f>
        <v>6</v>
      </c>
      <c r="M26" s="95"/>
      <c r="N26" s="48">
        <f t="shared" si="9"/>
        <v>6</v>
      </c>
    </row>
    <row r="27" spans="1:14" ht="24.75" customHeight="1">
      <c r="A27" s="131">
        <v>5</v>
      </c>
      <c r="B27" s="43" t="s">
        <v>85</v>
      </c>
      <c r="C27" s="134" t="s">
        <v>86</v>
      </c>
      <c r="D27" s="28" t="s">
        <v>82</v>
      </c>
      <c r="E27" s="44">
        <v>1</v>
      </c>
      <c r="F27" s="44">
        <v>1</v>
      </c>
      <c r="G27" s="44">
        <v>1</v>
      </c>
      <c r="H27" s="106">
        <v>2.5</v>
      </c>
      <c r="I27" s="45">
        <f>H27</f>
        <v>2.5</v>
      </c>
      <c r="J27" s="45">
        <f>I27</f>
        <v>2.5</v>
      </c>
      <c r="K27" s="45">
        <f t="shared" ref="K27" si="11">J27</f>
        <v>2.5</v>
      </c>
      <c r="L27" s="47">
        <f>SUM(I27:K27)</f>
        <v>7.5</v>
      </c>
      <c r="M27" s="95"/>
      <c r="N27" s="48">
        <f t="shared" si="9"/>
        <v>7.5</v>
      </c>
    </row>
    <row r="28" spans="1:14" ht="24.75" customHeight="1">
      <c r="A28" s="131">
        <v>6</v>
      </c>
      <c r="B28" s="139" t="s">
        <v>87</v>
      </c>
      <c r="C28" s="135" t="s">
        <v>88</v>
      </c>
      <c r="D28" s="28" t="s">
        <v>82</v>
      </c>
      <c r="E28" s="44">
        <v>1</v>
      </c>
      <c r="F28" s="44">
        <v>1</v>
      </c>
      <c r="G28" s="44">
        <v>1</v>
      </c>
      <c r="H28" s="106">
        <v>3</v>
      </c>
      <c r="I28" s="45">
        <f>H28*E28</f>
        <v>3</v>
      </c>
      <c r="J28" s="45">
        <f>H28*F28</f>
        <v>3</v>
      </c>
      <c r="K28" s="45">
        <f t="shared" ref="K28" si="12">J28*G28</f>
        <v>3</v>
      </c>
      <c r="L28" s="47">
        <f>SUM(I28:K28)</f>
        <v>9</v>
      </c>
      <c r="M28" s="95"/>
      <c r="N28" s="48">
        <f t="shared" si="9"/>
        <v>9</v>
      </c>
    </row>
    <row r="29" spans="1:14" ht="24" customHeight="1">
      <c r="A29" s="131"/>
      <c r="B29" s="49"/>
      <c r="C29" s="136" t="s">
        <v>89</v>
      </c>
      <c r="D29" s="141"/>
      <c r="E29" s="142"/>
      <c r="F29" s="142"/>
      <c r="G29" s="142"/>
      <c r="H29" s="143" t="s">
        <v>20</v>
      </c>
      <c r="I29" s="144">
        <f>I22+I13+I6</f>
        <v>134.5</v>
      </c>
      <c r="J29" s="144">
        <f>J22+J13</f>
        <v>99.5</v>
      </c>
      <c r="K29" s="144">
        <f>K22+K20+K13+K6</f>
        <v>99.5</v>
      </c>
      <c r="L29" s="145">
        <f>L22+L20+L13+L6</f>
        <v>333.5</v>
      </c>
      <c r="M29" s="145">
        <f>M22+M20+M13+M6</f>
        <v>0</v>
      </c>
      <c r="N29" s="146">
        <f t="shared" si="9"/>
        <v>333.5</v>
      </c>
    </row>
    <row r="30" spans="1:14" ht="23.25" customHeight="1">
      <c r="A30" s="122" t="s">
        <v>90</v>
      </c>
      <c r="B30" s="91"/>
      <c r="C30" s="96" t="s">
        <v>91</v>
      </c>
      <c r="D30" s="97"/>
      <c r="E30" s="98">
        <v>0.05</v>
      </c>
      <c r="F30" s="98">
        <v>0.05</v>
      </c>
      <c r="G30" s="98">
        <v>0.05</v>
      </c>
      <c r="H30" s="99"/>
      <c r="I30" s="100">
        <f>I29*E30</f>
        <v>6.7250000000000005</v>
      </c>
      <c r="J30" s="100">
        <f>J29*F30</f>
        <v>4.9750000000000005</v>
      </c>
      <c r="K30" s="100">
        <f>K29*G30</f>
        <v>4.9750000000000005</v>
      </c>
      <c r="L30" s="101">
        <f>L29*E30</f>
        <v>16.675000000000001</v>
      </c>
      <c r="M30" s="102"/>
      <c r="N30" s="146">
        <f t="shared" si="9"/>
        <v>16.675000000000001</v>
      </c>
    </row>
    <row r="31" spans="1:14" ht="25.5" customHeight="1">
      <c r="A31" s="132"/>
      <c r="B31" s="140"/>
      <c r="C31" s="137" t="s">
        <v>92</v>
      </c>
      <c r="D31" s="103"/>
      <c r="E31" s="147"/>
      <c r="F31" s="147"/>
      <c r="G31" s="147"/>
      <c r="H31" s="148"/>
      <c r="I31" s="149">
        <f>I29+I30</f>
        <v>141.22499999999999</v>
      </c>
      <c r="J31" s="149">
        <f t="shared" ref="J31:K31" si="13">J29+J30</f>
        <v>104.47499999999999</v>
      </c>
      <c r="K31" s="149">
        <f t="shared" si="13"/>
        <v>104.47499999999999</v>
      </c>
      <c r="L31" s="150">
        <f>L29+L30</f>
        <v>350.17500000000001</v>
      </c>
      <c r="M31" s="151">
        <f>M29</f>
        <v>0</v>
      </c>
      <c r="N31" s="152">
        <f t="shared" ref="N31" si="14">SUM(L31:M31)</f>
        <v>350.17500000000001</v>
      </c>
    </row>
    <row r="32" spans="1:14" ht="18.5">
      <c r="A32" s="153"/>
      <c r="B32" s="153"/>
      <c r="C32" s="348" t="s">
        <v>96</v>
      </c>
      <c r="D32" s="349"/>
      <c r="E32" s="349"/>
      <c r="F32" s="349"/>
      <c r="G32" s="349"/>
      <c r="H32" s="349"/>
      <c r="I32" s="349"/>
      <c r="J32" s="349"/>
      <c r="K32" s="349"/>
      <c r="L32" s="349"/>
      <c r="M32" s="349"/>
      <c r="N32" s="350"/>
    </row>
    <row r="33" spans="1:14" ht="18.5">
      <c r="A33" s="343"/>
      <c r="B33" s="343"/>
      <c r="C33" s="343"/>
      <c r="D33" s="343"/>
      <c r="E33" s="343"/>
      <c r="F33" s="343"/>
      <c r="G33" s="343"/>
      <c r="H33" s="343"/>
      <c r="I33" s="343"/>
      <c r="J33" s="343"/>
      <c r="K33" s="343"/>
      <c r="L33" s="343"/>
      <c r="M33" s="343"/>
      <c r="N33" s="343"/>
    </row>
    <row r="34" spans="1:14" ht="18.5">
      <c r="A34" s="155" t="s">
        <v>93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</row>
    <row r="35" spans="1:14" ht="18.5">
      <c r="A35" s="155" t="s">
        <v>98</v>
      </c>
      <c r="B35" s="155"/>
      <c r="C35" s="155"/>
      <c r="D35" s="155" t="s">
        <v>121</v>
      </c>
      <c r="E35" s="155"/>
      <c r="F35" s="155"/>
      <c r="G35" s="115"/>
      <c r="H35" s="156"/>
      <c r="I35" s="157"/>
      <c r="J35" s="157"/>
      <c r="K35" s="157"/>
      <c r="L35" s="157"/>
      <c r="M35" s="157"/>
      <c r="N35" s="157"/>
    </row>
    <row r="36" spans="1:14" ht="18.5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</row>
    <row r="37" spans="1:14" ht="18.5">
      <c r="A37" s="342"/>
      <c r="B37" s="342"/>
      <c r="C37" s="342"/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</row>
  </sheetData>
  <mergeCells count="9">
    <mergeCell ref="A3:C3"/>
    <mergeCell ref="C4:J4"/>
    <mergeCell ref="A37:N37"/>
    <mergeCell ref="A33:N33"/>
    <mergeCell ref="A1:N1"/>
    <mergeCell ref="A2:N2"/>
    <mergeCell ref="C6:G6"/>
    <mergeCell ref="C21:G21"/>
    <mergeCell ref="C32:N32"/>
  </mergeCells>
  <pageMargins left="0.7" right="0.7" top="0.75" bottom="0.75" header="0.3" footer="0.3"/>
  <pageSetup paperSize="9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3"/>
  <sheetViews>
    <sheetView topLeftCell="A10" workbookViewId="0">
      <selection activeCell="C26" sqref="C26"/>
    </sheetView>
  </sheetViews>
  <sheetFormatPr defaultRowHeight="14.5"/>
  <cols>
    <col min="1" max="1" width="6.453125" customWidth="1"/>
    <col min="2" max="2" width="9.08984375" customWidth="1"/>
    <col min="3" max="3" width="38.453125" customWidth="1"/>
    <col min="4" max="4" width="7.36328125" customWidth="1"/>
    <col min="5" max="5" width="4.08984375" customWidth="1"/>
    <col min="6" max="6" width="4.54296875" customWidth="1"/>
    <col min="7" max="7" width="4" customWidth="1"/>
    <col min="8" max="8" width="10.453125" customWidth="1"/>
    <col min="9" max="9" width="6.6328125" customWidth="1"/>
    <col min="10" max="11" width="7.453125" customWidth="1"/>
    <col min="12" max="12" width="8.08984375" customWidth="1"/>
  </cols>
  <sheetData>
    <row r="1" spans="1:14" ht="17">
      <c r="A1" s="351" t="s">
        <v>95</v>
      </c>
      <c r="B1" s="352"/>
      <c r="C1" s="352"/>
      <c r="D1" s="352"/>
      <c r="E1" s="352"/>
      <c r="F1" s="352"/>
      <c r="G1" s="352"/>
    </row>
    <row r="2" spans="1:14" ht="17">
      <c r="A2" s="351" t="s">
        <v>117</v>
      </c>
      <c r="B2" s="351"/>
      <c r="C2" s="351"/>
      <c r="D2" s="351"/>
      <c r="E2" s="351"/>
      <c r="F2" s="351"/>
      <c r="G2" s="351"/>
    </row>
    <row r="3" spans="1:14" ht="17">
      <c r="A3" s="351" t="s">
        <v>118</v>
      </c>
      <c r="B3" s="351"/>
      <c r="C3" s="351"/>
      <c r="D3" s="351"/>
      <c r="E3" s="351"/>
      <c r="F3" s="351"/>
      <c r="G3" s="351"/>
    </row>
    <row r="4" spans="1:14" ht="21.5">
      <c r="A4" s="354" t="s">
        <v>116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160"/>
    </row>
    <row r="5" spans="1:14" ht="66" customHeight="1">
      <c r="A5" s="161" t="s">
        <v>38</v>
      </c>
      <c r="B5" s="41" t="s">
        <v>29</v>
      </c>
      <c r="C5" s="14" t="s">
        <v>39</v>
      </c>
      <c r="D5" s="206" t="s">
        <v>100</v>
      </c>
      <c r="E5" s="207">
        <v>2017</v>
      </c>
      <c r="F5" s="207">
        <v>2018</v>
      </c>
      <c r="G5" s="207">
        <v>2020</v>
      </c>
      <c r="H5" s="54" t="s">
        <v>120</v>
      </c>
      <c r="I5" s="216">
        <f>E5</f>
        <v>2017</v>
      </c>
      <c r="J5" s="216">
        <f>F5</f>
        <v>2018</v>
      </c>
      <c r="K5" s="216">
        <f>G5</f>
        <v>2020</v>
      </c>
      <c r="L5" s="54" t="s">
        <v>101</v>
      </c>
      <c r="M5" s="162" t="s">
        <v>102</v>
      </c>
      <c r="N5" s="163" t="s">
        <v>103</v>
      </c>
    </row>
    <row r="6" spans="1:14" ht="39.75" customHeight="1">
      <c r="A6" s="217"/>
      <c r="B6" s="217" t="s">
        <v>104</v>
      </c>
      <c r="C6" s="218" t="s">
        <v>156</v>
      </c>
      <c r="D6" s="219"/>
      <c r="E6" s="220"/>
      <c r="F6" s="220"/>
      <c r="G6" s="220"/>
      <c r="H6" s="221"/>
      <c r="I6" s="222">
        <f>SUM(I7:I10)</f>
        <v>41</v>
      </c>
      <c r="J6" s="222">
        <f t="shared" ref="J6:L6" si="0">SUM(J7:J10)</f>
        <v>41</v>
      </c>
      <c r="K6" s="222">
        <f t="shared" si="0"/>
        <v>41</v>
      </c>
      <c r="L6" s="223">
        <f t="shared" si="0"/>
        <v>123</v>
      </c>
      <c r="M6" s="224"/>
      <c r="N6" s="225">
        <f>SUM(N7:N10)</f>
        <v>123</v>
      </c>
    </row>
    <row r="7" spans="1:14" ht="54" customHeight="1">
      <c r="A7" s="42">
        <v>1</v>
      </c>
      <c r="B7" s="42" t="s">
        <v>56</v>
      </c>
      <c r="C7" s="166" t="s">
        <v>57</v>
      </c>
      <c r="D7" s="81" t="s">
        <v>58</v>
      </c>
      <c r="E7" s="108">
        <v>1</v>
      </c>
      <c r="F7" s="108">
        <v>1</v>
      </c>
      <c r="G7" s="108">
        <v>1</v>
      </c>
      <c r="H7" s="82">
        <v>10</v>
      </c>
      <c r="I7" s="112">
        <f>E7*H7</f>
        <v>10</v>
      </c>
      <c r="J7" s="112">
        <f>F7*H7</f>
        <v>10</v>
      </c>
      <c r="K7" s="112">
        <f>G7*H7</f>
        <v>10</v>
      </c>
      <c r="L7" s="79">
        <f>SUM(I7:K7)</f>
        <v>30</v>
      </c>
      <c r="M7" s="76"/>
      <c r="N7" s="77">
        <f>SUM(L7:M7)</f>
        <v>30</v>
      </c>
    </row>
    <row r="8" spans="1:14" ht="48" customHeight="1">
      <c r="A8" s="43">
        <v>2</v>
      </c>
      <c r="B8" s="42" t="s">
        <v>59</v>
      </c>
      <c r="C8" s="167" t="s">
        <v>60</v>
      </c>
      <c r="D8" s="81" t="s">
        <v>58</v>
      </c>
      <c r="E8" s="108">
        <v>1</v>
      </c>
      <c r="F8" s="108">
        <v>1</v>
      </c>
      <c r="G8" s="108">
        <v>1</v>
      </c>
      <c r="H8" s="82">
        <v>11</v>
      </c>
      <c r="I8" s="112">
        <f>H8*E8</f>
        <v>11</v>
      </c>
      <c r="J8" s="112">
        <f>H8*F8</f>
        <v>11</v>
      </c>
      <c r="K8" s="112">
        <f>H8*G8</f>
        <v>11</v>
      </c>
      <c r="L8" s="79">
        <f>SUM(I8:K8)</f>
        <v>33</v>
      </c>
      <c r="M8" s="76"/>
      <c r="N8" s="77">
        <f t="shared" ref="N8:N10" si="1">SUM(L8:M8)</f>
        <v>33</v>
      </c>
    </row>
    <row r="9" spans="1:14" ht="43.5" customHeight="1">
      <c r="A9" s="42">
        <v>3</v>
      </c>
      <c r="B9" s="42" t="s">
        <v>61</v>
      </c>
      <c r="C9" s="205" t="s">
        <v>105</v>
      </c>
      <c r="D9" s="81" t="s">
        <v>58</v>
      </c>
      <c r="E9" s="208">
        <v>1</v>
      </c>
      <c r="F9" s="208">
        <v>1</v>
      </c>
      <c r="G9" s="208">
        <v>1</v>
      </c>
      <c r="H9" s="209">
        <v>9</v>
      </c>
      <c r="I9" s="210">
        <f>E9*H9</f>
        <v>9</v>
      </c>
      <c r="J9" s="210">
        <f>F9*H9</f>
        <v>9</v>
      </c>
      <c r="K9" s="210">
        <f>G9*H9</f>
        <v>9</v>
      </c>
      <c r="L9" s="168">
        <f>SUM(I9:K9)</f>
        <v>27</v>
      </c>
      <c r="M9" s="76"/>
      <c r="N9" s="77">
        <f t="shared" si="1"/>
        <v>27</v>
      </c>
    </row>
    <row r="10" spans="1:14" ht="46.5" customHeight="1">
      <c r="A10" s="43">
        <v>4</v>
      </c>
      <c r="B10" s="42" t="s">
        <v>63</v>
      </c>
      <c r="C10" s="169" t="s">
        <v>64</v>
      </c>
      <c r="D10" s="81" t="s">
        <v>58</v>
      </c>
      <c r="E10" s="208">
        <v>1</v>
      </c>
      <c r="F10" s="208">
        <v>1</v>
      </c>
      <c r="G10" s="208">
        <v>1</v>
      </c>
      <c r="H10" s="209">
        <v>11</v>
      </c>
      <c r="I10" s="210">
        <f>E10*H10</f>
        <v>11</v>
      </c>
      <c r="J10" s="210">
        <f>F10*H10</f>
        <v>11</v>
      </c>
      <c r="K10" s="210">
        <f>G10*H10</f>
        <v>11</v>
      </c>
      <c r="L10" s="168">
        <f>SUM(I10:K10)</f>
        <v>33</v>
      </c>
      <c r="M10" s="76"/>
      <c r="N10" s="77">
        <f t="shared" si="1"/>
        <v>33</v>
      </c>
    </row>
    <row r="11" spans="1:14" ht="45" customHeight="1">
      <c r="A11" s="226"/>
      <c r="B11" s="226" t="s">
        <v>106</v>
      </c>
      <c r="C11" s="227" t="s">
        <v>119</v>
      </c>
      <c r="D11" s="228"/>
      <c r="E11" s="229"/>
      <c r="F11" s="229"/>
      <c r="G11" s="229"/>
      <c r="H11" s="230"/>
      <c r="I11" s="231">
        <f>SUM(I12:I19)</f>
        <v>82</v>
      </c>
      <c r="J11" s="231">
        <f>SUM(J12:J19)</f>
        <v>47</v>
      </c>
      <c r="K11" s="231">
        <f>SUM(K12:K19)</f>
        <v>47</v>
      </c>
      <c r="L11" s="232">
        <f>SUM(L12:L19)</f>
        <v>176</v>
      </c>
      <c r="M11" s="233"/>
      <c r="N11" s="231">
        <f>SUM(N12:N19)</f>
        <v>176</v>
      </c>
    </row>
    <row r="12" spans="1:14" ht="37.5" customHeight="1">
      <c r="A12" s="43">
        <v>1</v>
      </c>
      <c r="B12" s="170" t="s">
        <v>65</v>
      </c>
      <c r="C12" s="171" t="s">
        <v>66</v>
      </c>
      <c r="D12" s="172" t="s">
        <v>67</v>
      </c>
      <c r="E12" s="211">
        <v>1</v>
      </c>
      <c r="F12" s="211">
        <v>1</v>
      </c>
      <c r="G12" s="211">
        <v>1</v>
      </c>
      <c r="H12" s="173">
        <f>'[1]2.1 ງົບຕາມປະເພດ '!H17</f>
        <v>35</v>
      </c>
      <c r="I12" s="173">
        <f>H12*E12</f>
        <v>35</v>
      </c>
      <c r="J12" s="173">
        <f t="shared" ref="J12:K12" si="2">I12*F12</f>
        <v>35</v>
      </c>
      <c r="K12" s="173">
        <f t="shared" si="2"/>
        <v>35</v>
      </c>
      <c r="L12" s="174">
        <f>SUM(I12:K12)</f>
        <v>105</v>
      </c>
      <c r="M12" s="85"/>
      <c r="N12" s="77">
        <f>L12</f>
        <v>105</v>
      </c>
    </row>
    <row r="13" spans="1:14" ht="42.75" customHeight="1">
      <c r="A13" s="139">
        <v>2</v>
      </c>
      <c r="B13" s="170" t="s">
        <v>68</v>
      </c>
      <c r="C13" s="175" t="s">
        <v>69</v>
      </c>
      <c r="D13" s="176" t="s">
        <v>67</v>
      </c>
      <c r="E13" s="211">
        <v>1</v>
      </c>
      <c r="F13" s="211">
        <v>1</v>
      </c>
      <c r="G13" s="211">
        <v>1</v>
      </c>
      <c r="H13" s="173">
        <v>12</v>
      </c>
      <c r="I13" s="173">
        <f t="shared" ref="I13:I19" si="3">H13</f>
        <v>12</v>
      </c>
      <c r="J13" s="212">
        <f>F13*I13</f>
        <v>12</v>
      </c>
      <c r="K13" s="212">
        <f>G13*H13</f>
        <v>12</v>
      </c>
      <c r="L13" s="177">
        <f>SUM(I13:K13)</f>
        <v>36</v>
      </c>
      <c r="M13" s="85"/>
      <c r="N13" s="77">
        <f t="shared" ref="N13:N19" si="4">L13</f>
        <v>36</v>
      </c>
    </row>
    <row r="14" spans="1:14" ht="31.5" customHeight="1">
      <c r="A14" s="43">
        <v>3</v>
      </c>
      <c r="B14" s="170" t="s">
        <v>47</v>
      </c>
      <c r="C14" s="178" t="s">
        <v>21</v>
      </c>
      <c r="D14" s="179" t="s">
        <v>22</v>
      </c>
      <c r="E14" s="213">
        <v>1</v>
      </c>
      <c r="F14" s="214"/>
      <c r="G14" s="213"/>
      <c r="H14" s="180">
        <v>12</v>
      </c>
      <c r="I14" s="173">
        <f>H14</f>
        <v>12</v>
      </c>
      <c r="J14" s="215"/>
      <c r="K14" s="215"/>
      <c r="L14" s="174">
        <f>SUM(I14:K14)</f>
        <v>12</v>
      </c>
      <c r="M14" s="165"/>
      <c r="N14" s="77">
        <f t="shared" si="4"/>
        <v>12</v>
      </c>
    </row>
    <row r="15" spans="1:14" ht="31.5" customHeight="1">
      <c r="A15" s="139">
        <v>4</v>
      </c>
      <c r="B15" s="170" t="s">
        <v>48</v>
      </c>
      <c r="C15" s="181" t="s">
        <v>23</v>
      </c>
      <c r="D15" s="179" t="s">
        <v>22</v>
      </c>
      <c r="E15" s="213">
        <v>1</v>
      </c>
      <c r="F15" s="213"/>
      <c r="G15" s="213"/>
      <c r="H15" s="180">
        <v>6</v>
      </c>
      <c r="I15" s="173">
        <f>H15</f>
        <v>6</v>
      </c>
      <c r="J15" s="215"/>
      <c r="K15" s="215"/>
      <c r="L15" s="174">
        <f>SUM(I15:K15)</f>
        <v>6</v>
      </c>
      <c r="M15" s="165"/>
      <c r="N15" s="77">
        <f t="shared" si="4"/>
        <v>6</v>
      </c>
    </row>
    <row r="16" spans="1:14" ht="27.75" customHeight="1">
      <c r="A16" s="43">
        <v>5</v>
      </c>
      <c r="B16" s="170" t="s">
        <v>49</v>
      </c>
      <c r="C16" s="181" t="s">
        <v>24</v>
      </c>
      <c r="D16" s="179" t="s">
        <v>22</v>
      </c>
      <c r="E16" s="213">
        <v>1</v>
      </c>
      <c r="F16" s="213"/>
      <c r="G16" s="213"/>
      <c r="H16" s="180">
        <v>5</v>
      </c>
      <c r="I16" s="173">
        <f>H16*E16</f>
        <v>5</v>
      </c>
      <c r="J16" s="215"/>
      <c r="K16" s="215"/>
      <c r="L16" s="174">
        <f>I16</f>
        <v>5</v>
      </c>
      <c r="M16" s="165"/>
      <c r="N16" s="77">
        <f t="shared" si="4"/>
        <v>5</v>
      </c>
    </row>
    <row r="17" spans="1:15" ht="25.5" customHeight="1">
      <c r="A17" s="139">
        <v>6</v>
      </c>
      <c r="B17" s="170" t="s">
        <v>50</v>
      </c>
      <c r="C17" s="181" t="s">
        <v>25</v>
      </c>
      <c r="D17" s="179" t="s">
        <v>22</v>
      </c>
      <c r="E17" s="213">
        <v>1</v>
      </c>
      <c r="F17" s="213"/>
      <c r="G17" s="213"/>
      <c r="H17" s="180">
        <v>5</v>
      </c>
      <c r="I17" s="173">
        <f>H17*E17</f>
        <v>5</v>
      </c>
      <c r="J17" s="215"/>
      <c r="K17" s="215"/>
      <c r="L17" s="174">
        <f>I17</f>
        <v>5</v>
      </c>
      <c r="M17" s="165"/>
      <c r="N17" s="77">
        <f t="shared" si="4"/>
        <v>5</v>
      </c>
    </row>
    <row r="18" spans="1:15" ht="28.5" customHeight="1">
      <c r="A18" s="43">
        <v>7</v>
      </c>
      <c r="B18" s="170" t="s">
        <v>51</v>
      </c>
      <c r="C18" s="167" t="s">
        <v>26</v>
      </c>
      <c r="D18" s="179" t="s">
        <v>22</v>
      </c>
      <c r="E18" s="213">
        <v>1</v>
      </c>
      <c r="F18" s="213"/>
      <c r="G18" s="213"/>
      <c r="H18" s="180">
        <v>3</v>
      </c>
      <c r="I18" s="173">
        <f>H18</f>
        <v>3</v>
      </c>
      <c r="J18" s="215"/>
      <c r="K18" s="215"/>
      <c r="L18" s="174">
        <f>SUM(I18:K18)</f>
        <v>3</v>
      </c>
      <c r="M18" s="165"/>
      <c r="N18" s="77">
        <f t="shared" si="4"/>
        <v>3</v>
      </c>
    </row>
    <row r="19" spans="1:15" ht="29.25" customHeight="1">
      <c r="A19" s="43">
        <v>8</v>
      </c>
      <c r="B19" s="170" t="s">
        <v>52</v>
      </c>
      <c r="C19" s="182" t="s">
        <v>27</v>
      </c>
      <c r="D19" s="179" t="s">
        <v>28</v>
      </c>
      <c r="E19" s="213">
        <v>1</v>
      </c>
      <c r="F19" s="213"/>
      <c r="G19" s="213"/>
      <c r="H19" s="180">
        <v>4</v>
      </c>
      <c r="I19" s="173">
        <f t="shared" si="3"/>
        <v>4</v>
      </c>
      <c r="J19" s="215"/>
      <c r="K19" s="215"/>
      <c r="L19" s="174">
        <f>I19</f>
        <v>4</v>
      </c>
      <c r="M19" s="165"/>
      <c r="N19" s="77">
        <f t="shared" si="4"/>
        <v>4</v>
      </c>
    </row>
    <row r="20" spans="1:15" ht="31.5" customHeight="1">
      <c r="A20" s="234"/>
      <c r="B20" s="226" t="s">
        <v>107</v>
      </c>
      <c r="C20" s="235" t="s">
        <v>108</v>
      </c>
      <c r="D20" s="235"/>
      <c r="E20" s="235"/>
      <c r="F20" s="235"/>
      <c r="G20" s="235"/>
      <c r="H20" s="236"/>
      <c r="I20" s="237">
        <f>SUM(I21:I26)</f>
        <v>11.5</v>
      </c>
      <c r="J20" s="237">
        <f>SUM(J21:J26)</f>
        <v>11.5</v>
      </c>
      <c r="K20" s="237">
        <f>SUM(K21:K26)</f>
        <v>11.5</v>
      </c>
      <c r="L20" s="238">
        <f>SUM(L21:L26)</f>
        <v>34.5</v>
      </c>
      <c r="M20" s="237">
        <v>0</v>
      </c>
      <c r="N20" s="239">
        <f>SUM(L20:M20)</f>
        <v>34.5</v>
      </c>
    </row>
    <row r="21" spans="1:15" ht="24.75" customHeight="1">
      <c r="A21" s="43">
        <v>1</v>
      </c>
      <c r="B21" s="186" t="s">
        <v>109</v>
      </c>
      <c r="C21" s="187" t="s">
        <v>75</v>
      </c>
      <c r="D21" s="28" t="s">
        <v>76</v>
      </c>
      <c r="E21" s="44"/>
      <c r="F21" s="44"/>
      <c r="G21" s="44"/>
      <c r="H21" s="45"/>
      <c r="I21" s="46"/>
      <c r="J21" s="46"/>
      <c r="K21" s="46"/>
      <c r="L21" s="47"/>
      <c r="M21" s="188"/>
      <c r="N21" s="48">
        <f>M21</f>
        <v>0</v>
      </c>
    </row>
    <row r="22" spans="1:15" ht="22.5" customHeight="1">
      <c r="A22" s="43">
        <v>2</v>
      </c>
      <c r="B22" s="186" t="s">
        <v>110</v>
      </c>
      <c r="C22" s="187" t="s">
        <v>78</v>
      </c>
      <c r="D22" s="44" t="s">
        <v>79</v>
      </c>
      <c r="E22" s="44">
        <v>1</v>
      </c>
      <c r="F22" s="44">
        <v>1</v>
      </c>
      <c r="G22" s="44">
        <v>1</v>
      </c>
      <c r="H22" s="45">
        <v>1</v>
      </c>
      <c r="I22" s="45">
        <f>H22*E22</f>
        <v>1</v>
      </c>
      <c r="J22" s="45">
        <f t="shared" ref="J22:K24" si="5">I22*F22</f>
        <v>1</v>
      </c>
      <c r="K22" s="45">
        <f t="shared" si="5"/>
        <v>1</v>
      </c>
      <c r="L22" s="47">
        <f>SUM(I22:K22)</f>
        <v>3</v>
      </c>
      <c r="M22" s="188"/>
      <c r="N22" s="48">
        <f t="shared" ref="N22:N27" si="6">SUM(L22:M22)</f>
        <v>3</v>
      </c>
    </row>
    <row r="23" spans="1:15" ht="26.25" customHeight="1">
      <c r="A23" s="43">
        <v>3</v>
      </c>
      <c r="B23" s="186" t="s">
        <v>111</v>
      </c>
      <c r="C23" s="187" t="s">
        <v>81</v>
      </c>
      <c r="D23" s="28" t="s">
        <v>82</v>
      </c>
      <c r="E23" s="44">
        <v>1</v>
      </c>
      <c r="F23" s="44">
        <v>1</v>
      </c>
      <c r="G23" s="44">
        <v>1</v>
      </c>
      <c r="H23" s="45">
        <v>3</v>
      </c>
      <c r="I23" s="45">
        <f>H23*E23</f>
        <v>3</v>
      </c>
      <c r="J23" s="45">
        <f t="shared" si="5"/>
        <v>3</v>
      </c>
      <c r="K23" s="45">
        <f t="shared" si="5"/>
        <v>3</v>
      </c>
      <c r="L23" s="47">
        <f>SUM(I23:K23)</f>
        <v>9</v>
      </c>
      <c r="M23" s="188"/>
      <c r="N23" s="48">
        <f t="shared" si="6"/>
        <v>9</v>
      </c>
    </row>
    <row r="24" spans="1:15" ht="21.75" customHeight="1">
      <c r="A24" s="43">
        <v>4</v>
      </c>
      <c r="B24" s="186" t="s">
        <v>112</v>
      </c>
      <c r="C24" s="187" t="s">
        <v>84</v>
      </c>
      <c r="D24" s="28" t="s">
        <v>82</v>
      </c>
      <c r="E24" s="44">
        <v>1</v>
      </c>
      <c r="F24" s="44">
        <v>1</v>
      </c>
      <c r="G24" s="44">
        <v>1</v>
      </c>
      <c r="H24" s="45">
        <v>2</v>
      </c>
      <c r="I24" s="45">
        <f t="shared" ref="I24" si="7">H24*E24</f>
        <v>2</v>
      </c>
      <c r="J24" s="45">
        <f t="shared" si="5"/>
        <v>2</v>
      </c>
      <c r="K24" s="45">
        <f t="shared" si="5"/>
        <v>2</v>
      </c>
      <c r="L24" s="47">
        <f>SUM(I24:K24)</f>
        <v>6</v>
      </c>
      <c r="M24" s="188"/>
      <c r="N24" s="48">
        <f t="shared" si="6"/>
        <v>6</v>
      </c>
    </row>
    <row r="25" spans="1:15" ht="25.5" customHeight="1">
      <c r="A25" s="43">
        <v>5</v>
      </c>
      <c r="B25" s="186" t="s">
        <v>113</v>
      </c>
      <c r="C25" s="187" t="s">
        <v>86</v>
      </c>
      <c r="D25" s="28" t="s">
        <v>82</v>
      </c>
      <c r="E25" s="44">
        <v>1</v>
      </c>
      <c r="F25" s="44">
        <v>1</v>
      </c>
      <c r="G25" s="44">
        <v>1</v>
      </c>
      <c r="H25" s="45">
        <v>2.5</v>
      </c>
      <c r="I25" s="45">
        <f>H25</f>
        <v>2.5</v>
      </c>
      <c r="J25" s="45">
        <f>I25</f>
        <v>2.5</v>
      </c>
      <c r="K25" s="45">
        <f t="shared" ref="K25" si="8">J25</f>
        <v>2.5</v>
      </c>
      <c r="L25" s="47">
        <f>SUM(I25:K25)</f>
        <v>7.5</v>
      </c>
      <c r="M25" s="188"/>
      <c r="N25" s="48">
        <f t="shared" si="6"/>
        <v>7.5</v>
      </c>
    </row>
    <row r="26" spans="1:15" ht="18.5">
      <c r="A26" s="43">
        <v>6</v>
      </c>
      <c r="B26" s="186" t="s">
        <v>114</v>
      </c>
      <c r="C26" s="189" t="s">
        <v>88</v>
      </c>
      <c r="D26" s="28" t="s">
        <v>82</v>
      </c>
      <c r="E26" s="44">
        <v>1</v>
      </c>
      <c r="F26" s="44">
        <v>1</v>
      </c>
      <c r="G26" s="44">
        <v>1</v>
      </c>
      <c r="H26" s="45">
        <v>3</v>
      </c>
      <c r="I26" s="45">
        <f>H26*E26</f>
        <v>3</v>
      </c>
      <c r="J26" s="45">
        <f>H26*F26</f>
        <v>3</v>
      </c>
      <c r="K26" s="45">
        <f t="shared" ref="K26" si="9">J26*G26</f>
        <v>3</v>
      </c>
      <c r="L26" s="47">
        <f>SUM(I26:K26)</f>
        <v>9</v>
      </c>
      <c r="M26" s="190"/>
      <c r="N26" s="48">
        <f t="shared" si="6"/>
        <v>9</v>
      </c>
    </row>
    <row r="27" spans="1:15" ht="23.25" customHeight="1">
      <c r="A27" s="183"/>
      <c r="B27" s="183"/>
      <c r="C27" s="184" t="s">
        <v>89</v>
      </c>
      <c r="D27" s="184"/>
      <c r="E27" s="184"/>
      <c r="F27" s="184"/>
      <c r="G27" s="184"/>
      <c r="H27" s="66" t="s">
        <v>20</v>
      </c>
      <c r="I27" s="191">
        <f t="shared" ref="I27:L27" si="10">I20+I11+I6</f>
        <v>134.5</v>
      </c>
      <c r="J27" s="191">
        <f t="shared" si="10"/>
        <v>99.5</v>
      </c>
      <c r="K27" s="191">
        <f t="shared" si="10"/>
        <v>99.5</v>
      </c>
      <c r="L27" s="192">
        <f t="shared" si="10"/>
        <v>333.5</v>
      </c>
      <c r="M27" s="193">
        <f>M20</f>
        <v>0</v>
      </c>
      <c r="N27" s="185">
        <f t="shared" si="6"/>
        <v>333.5</v>
      </c>
    </row>
    <row r="28" spans="1:15" ht="22.5" customHeight="1">
      <c r="A28" s="183"/>
      <c r="B28" s="183"/>
      <c r="C28" s="114" t="s">
        <v>115</v>
      </c>
      <c r="D28" s="194"/>
      <c r="E28" s="195">
        <v>0.05</v>
      </c>
      <c r="F28" s="195">
        <v>0.05</v>
      </c>
      <c r="G28" s="195">
        <v>0.05</v>
      </c>
      <c r="H28" s="97"/>
      <c r="I28" s="196">
        <f>I27*E28</f>
        <v>6.7250000000000005</v>
      </c>
      <c r="J28" s="196">
        <f>J27*F28</f>
        <v>4.9750000000000005</v>
      </c>
      <c r="K28" s="196">
        <f>K27*G28</f>
        <v>4.9750000000000005</v>
      </c>
      <c r="L28" s="197">
        <f>SUM(I28:K28)</f>
        <v>16.675000000000001</v>
      </c>
      <c r="M28" s="198"/>
      <c r="N28" s="48">
        <f>L28+M28</f>
        <v>16.675000000000001</v>
      </c>
    </row>
    <row r="29" spans="1:15" ht="17">
      <c r="A29" s="199"/>
      <c r="B29" s="199"/>
      <c r="C29" s="200" t="s">
        <v>92</v>
      </c>
      <c r="D29" s="201"/>
      <c r="E29" s="200"/>
      <c r="F29" s="200"/>
      <c r="G29" s="200"/>
      <c r="H29" s="104"/>
      <c r="I29" s="202">
        <f>I28+I27</f>
        <v>141.22499999999999</v>
      </c>
      <c r="J29" s="202">
        <f>J28+J27</f>
        <v>104.47499999999999</v>
      </c>
      <c r="K29" s="202">
        <f>K28+K27</f>
        <v>104.47499999999999</v>
      </c>
      <c r="L29" s="203">
        <f>SUM(L27:L28)</f>
        <v>350.17500000000001</v>
      </c>
      <c r="M29" s="202">
        <v>0</v>
      </c>
      <c r="N29" s="204">
        <f>SUM(N28+N27)</f>
        <v>350.17500000000001</v>
      </c>
    </row>
    <row r="30" spans="1:15" ht="18.5">
      <c r="B30" s="343"/>
      <c r="C30" s="343"/>
      <c r="D30" s="343"/>
      <c r="E30" s="343"/>
      <c r="F30" s="343"/>
      <c r="G30" s="343"/>
      <c r="H30" s="343"/>
      <c r="I30" s="343"/>
      <c r="J30" s="343"/>
      <c r="K30" s="343"/>
      <c r="L30" s="343"/>
      <c r="M30" s="343"/>
      <c r="N30" s="343"/>
      <c r="O30" s="343"/>
    </row>
    <row r="31" spans="1:15" ht="18.5">
      <c r="B31" s="155" t="s">
        <v>93</v>
      </c>
      <c r="C31" s="154"/>
      <c r="D31" s="155"/>
      <c r="E31" s="155"/>
      <c r="F31" s="353" t="s">
        <v>33</v>
      </c>
      <c r="G31" s="353"/>
      <c r="H31" s="353"/>
      <c r="I31" s="155"/>
      <c r="J31" s="155"/>
      <c r="K31" s="155"/>
      <c r="L31" s="155" t="s">
        <v>122</v>
      </c>
      <c r="M31" s="155"/>
      <c r="N31" s="155"/>
      <c r="O31" s="155"/>
    </row>
    <row r="32" spans="1:15" ht="18.5">
      <c r="B32" s="155" t="s">
        <v>98</v>
      </c>
      <c r="C32" s="155"/>
      <c r="D32" s="155"/>
      <c r="E32" s="353" t="s">
        <v>121</v>
      </c>
      <c r="F32" s="353"/>
      <c r="G32" s="353"/>
      <c r="H32" s="353"/>
      <c r="I32" s="156"/>
      <c r="J32" s="157"/>
      <c r="K32" s="157"/>
      <c r="L32" s="157"/>
      <c r="M32" s="157"/>
      <c r="N32" s="157"/>
      <c r="O32" s="157"/>
    </row>
    <row r="33" spans="2:15" ht="18.5">
      <c r="B33" s="115"/>
      <c r="C33" s="115"/>
      <c r="D33" s="115"/>
      <c r="E33" s="115"/>
      <c r="F33" s="115"/>
      <c r="G33" s="115"/>
      <c r="H33" s="115"/>
      <c r="I33" s="115"/>
      <c r="J33" s="115"/>
      <c r="K33" s="157"/>
      <c r="L33" s="157"/>
      <c r="M33" s="157"/>
      <c r="N33" s="157"/>
      <c r="O33" s="157"/>
    </row>
  </sheetData>
  <mergeCells count="7">
    <mergeCell ref="A2:G2"/>
    <mergeCell ref="A1:G1"/>
    <mergeCell ref="B30:O30"/>
    <mergeCell ref="E32:H32"/>
    <mergeCell ref="F31:H31"/>
    <mergeCell ref="A4:M4"/>
    <mergeCell ref="A3:G3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3"/>
  <sheetViews>
    <sheetView topLeftCell="A16" zoomScaleNormal="100" workbookViewId="0">
      <selection activeCell="F29" sqref="F29"/>
    </sheetView>
  </sheetViews>
  <sheetFormatPr defaultRowHeight="14.5"/>
  <cols>
    <col min="1" max="1" width="10.08984375" customWidth="1"/>
    <col min="2" max="2" width="41.08984375" customWidth="1"/>
    <col min="3" max="3" width="11.453125" customWidth="1"/>
    <col min="13" max="13" width="16.6328125" customWidth="1"/>
  </cols>
  <sheetData>
    <row r="1" spans="1:13" ht="16">
      <c r="A1" s="240"/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3" ht="16">
      <c r="A2" s="240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 ht="16">
      <c r="A3" s="240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3" ht="16">
      <c r="A4" s="240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</row>
    <row r="5" spans="1:13" ht="15.5">
      <c r="A5" s="374" t="s">
        <v>123</v>
      </c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1:13" ht="15.5">
      <c r="A6" s="375" t="s">
        <v>124</v>
      </c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5"/>
    </row>
    <row r="7" spans="1:13" ht="16">
      <c r="A7" s="359" t="s">
        <v>125</v>
      </c>
      <c r="B7" s="359"/>
      <c r="C7" s="359"/>
      <c r="D7" s="359"/>
      <c r="E7" s="359"/>
      <c r="F7" s="359"/>
      <c r="G7" s="242"/>
      <c r="H7" s="242"/>
      <c r="I7" s="241"/>
      <c r="J7" s="241"/>
      <c r="K7" s="241"/>
      <c r="L7" s="241"/>
      <c r="M7" s="241"/>
    </row>
    <row r="8" spans="1:13" ht="16">
      <c r="A8" s="359" t="s">
        <v>126</v>
      </c>
      <c r="B8" s="359"/>
      <c r="C8" s="359"/>
      <c r="D8" s="359"/>
      <c r="E8" s="359"/>
      <c r="F8" s="359"/>
      <c r="G8" s="242"/>
      <c r="H8" s="242"/>
      <c r="I8" s="241"/>
      <c r="J8" s="241"/>
      <c r="K8" s="241"/>
      <c r="L8" s="241" t="s">
        <v>127</v>
      </c>
      <c r="M8" s="241"/>
    </row>
    <row r="9" spans="1:13" ht="16">
      <c r="A9" s="376" t="s">
        <v>128</v>
      </c>
      <c r="B9" s="376"/>
      <c r="C9" s="376"/>
      <c r="D9" s="376"/>
      <c r="E9" s="376"/>
      <c r="F9" s="376"/>
      <c r="G9" s="376"/>
      <c r="H9" s="376"/>
      <c r="I9" s="376"/>
      <c r="J9" s="376"/>
      <c r="K9" s="241"/>
      <c r="L9" s="241" t="s">
        <v>129</v>
      </c>
      <c r="M9" s="241"/>
    </row>
    <row r="10" spans="1:13" ht="16">
      <c r="A10" s="359" t="s">
        <v>130</v>
      </c>
      <c r="B10" s="359"/>
      <c r="C10" s="359"/>
      <c r="D10" s="241"/>
      <c r="E10" s="241"/>
      <c r="F10" s="241"/>
      <c r="G10" s="241"/>
      <c r="H10" s="241"/>
      <c r="I10" s="241"/>
      <c r="J10" s="241"/>
      <c r="K10" s="241"/>
      <c r="L10" s="241"/>
      <c r="M10" s="241"/>
    </row>
    <row r="11" spans="1:13" ht="16">
      <c r="A11" s="359" t="s">
        <v>131</v>
      </c>
      <c r="B11" s="359"/>
      <c r="C11" s="359"/>
      <c r="D11" s="359"/>
      <c r="E11" s="359"/>
      <c r="F11" s="241"/>
      <c r="G11" s="241"/>
      <c r="H11" s="241"/>
      <c r="I11" s="241"/>
      <c r="J11" s="241"/>
      <c r="K11" s="241"/>
      <c r="L11" s="241"/>
      <c r="M11" s="241"/>
    </row>
    <row r="12" spans="1:13" ht="19" thickBot="1">
      <c r="A12" s="360" t="s">
        <v>132</v>
      </c>
      <c r="B12" s="360"/>
      <c r="C12" s="360"/>
      <c r="D12" s="360"/>
      <c r="E12" s="360"/>
      <c r="F12" s="360"/>
      <c r="G12" s="360"/>
      <c r="H12" s="360"/>
      <c r="I12" s="360"/>
      <c r="J12" s="360"/>
      <c r="K12" s="360"/>
      <c r="L12" s="360"/>
      <c r="M12" s="360"/>
    </row>
    <row r="13" spans="1:13" ht="16" thickBot="1">
      <c r="A13" s="243" t="s">
        <v>133</v>
      </c>
      <c r="B13" s="244" t="s">
        <v>39</v>
      </c>
      <c r="C13" s="361">
        <v>2017</v>
      </c>
      <c r="D13" s="362"/>
      <c r="E13" s="363"/>
      <c r="F13" s="361">
        <v>2018</v>
      </c>
      <c r="G13" s="362"/>
      <c r="H13" s="362"/>
      <c r="I13" s="362"/>
      <c r="J13" s="362"/>
      <c r="K13" s="362"/>
      <c r="L13" s="362"/>
      <c r="M13" s="363"/>
    </row>
    <row r="14" spans="1:13" ht="16.5" thickBot="1">
      <c r="A14" s="245"/>
      <c r="B14" s="246"/>
      <c r="C14" s="364" t="s">
        <v>134</v>
      </c>
      <c r="D14" s="366" t="s">
        <v>157</v>
      </c>
      <c r="E14" s="368" t="s">
        <v>135</v>
      </c>
      <c r="F14" s="370" t="s">
        <v>136</v>
      </c>
      <c r="G14" s="372" t="s">
        <v>137</v>
      </c>
      <c r="H14" s="373" t="s">
        <v>138</v>
      </c>
      <c r="I14" s="356" t="s">
        <v>139</v>
      </c>
      <c r="J14" s="357"/>
      <c r="K14" s="357"/>
      <c r="L14" s="357"/>
      <c r="M14" s="358"/>
    </row>
    <row r="15" spans="1:13" ht="48" customHeight="1" thickBot="1">
      <c r="A15" s="245"/>
      <c r="B15" s="246"/>
      <c r="C15" s="365"/>
      <c r="D15" s="367"/>
      <c r="E15" s="369"/>
      <c r="F15" s="371"/>
      <c r="G15" s="367"/>
      <c r="H15" s="369"/>
      <c r="I15" s="286" t="s">
        <v>140</v>
      </c>
      <c r="J15" s="287" t="s">
        <v>141</v>
      </c>
      <c r="K15" s="287" t="s">
        <v>142</v>
      </c>
      <c r="L15" s="287" t="s">
        <v>143</v>
      </c>
      <c r="M15" s="288" t="s">
        <v>82</v>
      </c>
    </row>
    <row r="16" spans="1:13" ht="19" thickBot="1">
      <c r="A16" s="277">
        <v>1</v>
      </c>
      <c r="B16" s="278">
        <v>2</v>
      </c>
      <c r="C16" s="279">
        <v>3</v>
      </c>
      <c r="D16" s="280">
        <v>4</v>
      </c>
      <c r="E16" s="281" t="s">
        <v>144</v>
      </c>
      <c r="F16" s="282">
        <v>6</v>
      </c>
      <c r="G16" s="280">
        <v>7</v>
      </c>
      <c r="H16" s="281" t="s">
        <v>145</v>
      </c>
      <c r="I16" s="283">
        <v>10</v>
      </c>
      <c r="J16" s="284">
        <v>11</v>
      </c>
      <c r="K16" s="284">
        <v>12</v>
      </c>
      <c r="L16" s="284">
        <v>13</v>
      </c>
      <c r="M16" s="285" t="s">
        <v>146</v>
      </c>
    </row>
    <row r="17" spans="1:13" ht="37.5" customHeight="1">
      <c r="A17" s="247" t="s">
        <v>45</v>
      </c>
      <c r="B17" s="218" t="s">
        <v>156</v>
      </c>
      <c r="C17" s="248"/>
      <c r="D17" s="249"/>
      <c r="E17" s="249"/>
      <c r="F17" s="291">
        <f>F21+F20+F19+F18</f>
        <v>41</v>
      </c>
      <c r="G17" s="292">
        <v>0</v>
      </c>
      <c r="H17" s="291">
        <f>SUM(H18:H21)</f>
        <v>41</v>
      </c>
      <c r="I17" s="273">
        <f>SUM(I18:I21)</f>
        <v>21</v>
      </c>
      <c r="J17" s="273">
        <f t="shared" ref="J17:L17" si="0">SUM(J18:J21)</f>
        <v>0</v>
      </c>
      <c r="K17" s="273">
        <f t="shared" si="0"/>
        <v>0</v>
      </c>
      <c r="L17" s="273">
        <f t="shared" si="0"/>
        <v>20</v>
      </c>
      <c r="M17" s="273">
        <f>I17+J17+K17+L17</f>
        <v>41</v>
      </c>
    </row>
    <row r="18" spans="1:13" ht="45" customHeight="1">
      <c r="A18" s="250" t="s">
        <v>56</v>
      </c>
      <c r="B18" s="166" t="s">
        <v>57</v>
      </c>
      <c r="C18" s="270">
        <v>0</v>
      </c>
      <c r="D18" s="270">
        <v>0</v>
      </c>
      <c r="E18" s="270">
        <v>0</v>
      </c>
      <c r="F18" s="291">
        <v>10</v>
      </c>
      <c r="G18" s="290">
        <v>0</v>
      </c>
      <c r="H18" s="291">
        <f>F18</f>
        <v>10</v>
      </c>
      <c r="I18" s="267">
        <f>F18</f>
        <v>10</v>
      </c>
      <c r="J18" s="131">
        <v>0</v>
      </c>
      <c r="K18" s="131">
        <v>0</v>
      </c>
      <c r="L18" s="131">
        <v>0</v>
      </c>
      <c r="M18" s="267">
        <f t="shared" ref="M18:M21" si="1">I18+J18+K18+L18</f>
        <v>10</v>
      </c>
    </row>
    <row r="19" spans="1:13" ht="39.75" customHeight="1">
      <c r="A19" s="250" t="s">
        <v>59</v>
      </c>
      <c r="B19" s="251" t="s">
        <v>147</v>
      </c>
      <c r="C19" s="270">
        <v>0</v>
      </c>
      <c r="D19" s="270">
        <v>0</v>
      </c>
      <c r="E19" s="270">
        <v>0</v>
      </c>
      <c r="F19" s="291">
        <v>11</v>
      </c>
      <c r="G19" s="290">
        <v>0</v>
      </c>
      <c r="H19" s="291">
        <f t="shared" ref="H19:H21" si="2">F19</f>
        <v>11</v>
      </c>
      <c r="I19" s="267">
        <f>H19</f>
        <v>11</v>
      </c>
      <c r="J19" s="131">
        <v>0</v>
      </c>
      <c r="K19" s="131">
        <v>0</v>
      </c>
      <c r="L19" s="131">
        <v>0</v>
      </c>
      <c r="M19" s="267">
        <f t="shared" si="1"/>
        <v>11</v>
      </c>
    </row>
    <row r="20" spans="1:13" ht="41.25" customHeight="1">
      <c r="A20" s="250" t="s">
        <v>61</v>
      </c>
      <c r="B20" s="205" t="s">
        <v>105</v>
      </c>
      <c r="C20" s="270">
        <v>0</v>
      </c>
      <c r="D20" s="270">
        <v>0</v>
      </c>
      <c r="E20" s="270">
        <v>0</v>
      </c>
      <c r="F20" s="291">
        <v>9</v>
      </c>
      <c r="G20" s="290">
        <v>0</v>
      </c>
      <c r="H20" s="291">
        <f t="shared" si="2"/>
        <v>9</v>
      </c>
      <c r="I20" s="131">
        <v>0</v>
      </c>
      <c r="J20" s="131">
        <v>0</v>
      </c>
      <c r="K20" s="131">
        <v>0</v>
      </c>
      <c r="L20" s="267">
        <f>H20</f>
        <v>9</v>
      </c>
      <c r="M20" s="267">
        <f t="shared" si="1"/>
        <v>9</v>
      </c>
    </row>
    <row r="21" spans="1:13" ht="39" customHeight="1">
      <c r="A21" s="250" t="s">
        <v>63</v>
      </c>
      <c r="B21" s="169" t="s">
        <v>64</v>
      </c>
      <c r="C21" s="270">
        <v>0</v>
      </c>
      <c r="D21" s="270">
        <v>0</v>
      </c>
      <c r="E21" s="270">
        <v>0</v>
      </c>
      <c r="F21" s="291">
        <v>11</v>
      </c>
      <c r="G21" s="290">
        <v>0</v>
      </c>
      <c r="H21" s="291">
        <f t="shared" si="2"/>
        <v>11</v>
      </c>
      <c r="I21" s="131">
        <v>0</v>
      </c>
      <c r="J21" s="131">
        <v>0</v>
      </c>
      <c r="K21" s="131">
        <v>0</v>
      </c>
      <c r="L21" s="267">
        <f>H21</f>
        <v>11</v>
      </c>
      <c r="M21" s="267">
        <f t="shared" si="1"/>
        <v>11</v>
      </c>
    </row>
    <row r="22" spans="1:13" ht="56.25" customHeight="1">
      <c r="A22" s="247" t="s">
        <v>54</v>
      </c>
      <c r="B22" s="227" t="s">
        <v>119</v>
      </c>
      <c r="C22" s="252"/>
      <c r="D22" s="249"/>
      <c r="E22" s="249"/>
      <c r="F22" s="295">
        <f>SUM(F23:F30)</f>
        <v>82</v>
      </c>
      <c r="G22" s="292"/>
      <c r="H22" s="295">
        <f>SUM(H23:H30)</f>
        <v>82</v>
      </c>
      <c r="I22" s="295">
        <f>SUM(I23:I30)</f>
        <v>31</v>
      </c>
      <c r="J22" s="295">
        <f>SUM(J23:J30)</f>
        <v>41</v>
      </c>
      <c r="K22" s="295">
        <f>SUM(K23:K30)</f>
        <v>6</v>
      </c>
      <c r="L22" s="295">
        <f>SUM(L24:L30)</f>
        <v>0</v>
      </c>
      <c r="M22" s="273">
        <f>SUM(I22:L22)</f>
        <v>78</v>
      </c>
    </row>
    <row r="23" spans="1:13" ht="30.75" customHeight="1">
      <c r="A23" s="253" t="s">
        <v>65</v>
      </c>
      <c r="B23" s="171" t="s">
        <v>66</v>
      </c>
      <c r="C23" s="266">
        <v>0</v>
      </c>
      <c r="D23" s="131">
        <v>0</v>
      </c>
      <c r="E23" s="131">
        <v>0</v>
      </c>
      <c r="F23" s="289">
        <v>35</v>
      </c>
      <c r="G23" s="290">
        <v>0</v>
      </c>
      <c r="H23" s="289">
        <f t="shared" ref="H23:I33" si="3">F23+G23</f>
        <v>35</v>
      </c>
      <c r="I23" s="268">
        <v>0</v>
      </c>
      <c r="J23" s="267">
        <f>H23</f>
        <v>35</v>
      </c>
      <c r="K23" s="17">
        <v>0</v>
      </c>
      <c r="L23" s="17">
        <v>0</v>
      </c>
      <c r="M23" s="273">
        <f>SUM(I23:L23)</f>
        <v>35</v>
      </c>
    </row>
    <row r="24" spans="1:13" ht="30" customHeight="1">
      <c r="A24" s="253" t="s">
        <v>68</v>
      </c>
      <c r="B24" s="175" t="s">
        <v>69</v>
      </c>
      <c r="C24" s="266">
        <v>0</v>
      </c>
      <c r="D24" s="131">
        <v>0</v>
      </c>
      <c r="E24" s="131">
        <v>0</v>
      </c>
      <c r="F24" s="289">
        <v>12</v>
      </c>
      <c r="G24" s="290">
        <v>0</v>
      </c>
      <c r="H24" s="289">
        <f>SUM(J24:K24)</f>
        <v>12</v>
      </c>
      <c r="I24" s="268">
        <v>0</v>
      </c>
      <c r="J24" s="267">
        <v>6</v>
      </c>
      <c r="K24" s="267">
        <v>6</v>
      </c>
      <c r="L24" s="267">
        <v>0</v>
      </c>
      <c r="M24" s="273">
        <f t="shared" ref="M24:M30" si="4">SUM(I24:L24)</f>
        <v>12</v>
      </c>
    </row>
    <row r="25" spans="1:13" ht="29.25" customHeight="1">
      <c r="A25" s="253" t="s">
        <v>47</v>
      </c>
      <c r="B25" s="178" t="s">
        <v>21</v>
      </c>
      <c r="C25" s="266">
        <v>0</v>
      </c>
      <c r="D25" s="131">
        <v>0</v>
      </c>
      <c r="E25" s="131">
        <v>0</v>
      </c>
      <c r="F25" s="289">
        <v>12</v>
      </c>
      <c r="G25" s="290">
        <v>0</v>
      </c>
      <c r="H25" s="289">
        <f t="shared" si="3"/>
        <v>12</v>
      </c>
      <c r="I25" s="269">
        <f t="shared" si="3"/>
        <v>12</v>
      </c>
      <c r="J25" s="131">
        <v>0</v>
      </c>
      <c r="K25" s="131">
        <v>0</v>
      </c>
      <c r="L25" s="131">
        <v>0</v>
      </c>
      <c r="M25" s="273">
        <f t="shared" si="4"/>
        <v>12</v>
      </c>
    </row>
    <row r="26" spans="1:13" ht="33.75" customHeight="1">
      <c r="A26" s="211" t="s">
        <v>48</v>
      </c>
      <c r="B26" s="181" t="s">
        <v>23</v>
      </c>
      <c r="C26" s="266">
        <v>0</v>
      </c>
      <c r="D26" s="131">
        <v>0</v>
      </c>
      <c r="E26" s="131">
        <v>0</v>
      </c>
      <c r="F26" s="289">
        <v>6</v>
      </c>
      <c r="G26" s="290">
        <v>0</v>
      </c>
      <c r="H26" s="289">
        <f t="shared" si="3"/>
        <v>6</v>
      </c>
      <c r="I26" s="269">
        <f>H26</f>
        <v>6</v>
      </c>
      <c r="J26" s="131">
        <v>0</v>
      </c>
      <c r="K26" s="131">
        <v>0</v>
      </c>
      <c r="L26" s="131">
        <v>0</v>
      </c>
      <c r="M26" s="273">
        <f t="shared" si="4"/>
        <v>6</v>
      </c>
    </row>
    <row r="27" spans="1:13" ht="33.75" customHeight="1">
      <c r="A27" s="253" t="s">
        <v>49</v>
      </c>
      <c r="B27" s="181" t="s">
        <v>24</v>
      </c>
      <c r="C27" s="266">
        <v>0</v>
      </c>
      <c r="D27" s="131">
        <v>0</v>
      </c>
      <c r="E27" s="131">
        <v>0</v>
      </c>
      <c r="F27" s="289">
        <v>5</v>
      </c>
      <c r="G27" s="290">
        <v>0</v>
      </c>
      <c r="H27" s="289">
        <f t="shared" si="3"/>
        <v>5</v>
      </c>
      <c r="I27" s="269">
        <f t="shared" si="3"/>
        <v>5</v>
      </c>
      <c r="J27" s="131">
        <v>0</v>
      </c>
      <c r="K27" s="131">
        <v>0</v>
      </c>
      <c r="L27" s="131">
        <v>0</v>
      </c>
      <c r="M27" s="273">
        <f t="shared" si="4"/>
        <v>5</v>
      </c>
    </row>
    <row r="28" spans="1:13" ht="30.75" customHeight="1">
      <c r="A28" s="253" t="s">
        <v>50</v>
      </c>
      <c r="B28" s="181" t="s">
        <v>25</v>
      </c>
      <c r="C28" s="266">
        <v>0</v>
      </c>
      <c r="D28" s="131">
        <v>0</v>
      </c>
      <c r="E28" s="131">
        <v>0</v>
      </c>
      <c r="F28" s="289">
        <v>5</v>
      </c>
      <c r="G28" s="290">
        <v>0</v>
      </c>
      <c r="H28" s="289">
        <f t="shared" si="3"/>
        <v>5</v>
      </c>
      <c r="I28" s="269">
        <f t="shared" si="3"/>
        <v>5</v>
      </c>
      <c r="J28" s="131">
        <v>0</v>
      </c>
      <c r="K28" s="131">
        <v>0</v>
      </c>
      <c r="L28" s="131">
        <v>0</v>
      </c>
      <c r="M28" s="273">
        <f t="shared" si="4"/>
        <v>5</v>
      </c>
    </row>
    <row r="29" spans="1:13" ht="30.75" customHeight="1">
      <c r="A29" s="255" t="s">
        <v>51</v>
      </c>
      <c r="B29" s="167" t="s">
        <v>26</v>
      </c>
      <c r="C29" s="266">
        <v>0</v>
      </c>
      <c r="D29" s="131">
        <v>0</v>
      </c>
      <c r="E29" s="131">
        <v>0</v>
      </c>
      <c r="F29" s="289">
        <v>3</v>
      </c>
      <c r="G29" s="290">
        <v>0</v>
      </c>
      <c r="H29" s="289">
        <f t="shared" si="3"/>
        <v>3</v>
      </c>
      <c r="I29" s="269">
        <f t="shared" si="3"/>
        <v>3</v>
      </c>
      <c r="J29" s="131">
        <v>0</v>
      </c>
      <c r="K29" s="131">
        <v>0</v>
      </c>
      <c r="L29" s="131">
        <v>0</v>
      </c>
      <c r="M29" s="273">
        <f t="shared" si="4"/>
        <v>3</v>
      </c>
    </row>
    <row r="30" spans="1:13" ht="29.25" customHeight="1">
      <c r="A30" s="253" t="s">
        <v>52</v>
      </c>
      <c r="B30" s="182" t="s">
        <v>27</v>
      </c>
      <c r="C30" s="266">
        <v>0</v>
      </c>
      <c r="D30" s="131">
        <v>0</v>
      </c>
      <c r="E30" s="131">
        <v>0</v>
      </c>
      <c r="F30" s="289">
        <v>4</v>
      </c>
      <c r="G30" s="290">
        <v>0</v>
      </c>
      <c r="H30" s="289">
        <f>F30</f>
        <v>4</v>
      </c>
      <c r="I30" s="269">
        <f>G30</f>
        <v>0</v>
      </c>
      <c r="J30" s="131">
        <v>0</v>
      </c>
      <c r="K30" s="131">
        <v>0</v>
      </c>
      <c r="L30" s="131">
        <v>0</v>
      </c>
      <c r="M30" s="273">
        <f t="shared" si="4"/>
        <v>0</v>
      </c>
    </row>
    <row r="31" spans="1:13" ht="37.5" customHeight="1">
      <c r="A31" s="256" t="s">
        <v>70</v>
      </c>
      <c r="B31" s="257" t="s">
        <v>148</v>
      </c>
      <c r="C31" s="271"/>
      <c r="D31" s="272"/>
      <c r="E31" s="272"/>
      <c r="F31" s="295">
        <f>SUM(F33:F37)</f>
        <v>11.5</v>
      </c>
      <c r="G31" s="295">
        <f t="shared" ref="G31:L31" si="5">SUM(G33:G37)</f>
        <v>0</v>
      </c>
      <c r="H31" s="295">
        <f t="shared" si="5"/>
        <v>11.5</v>
      </c>
      <c r="I31" s="295">
        <f t="shared" si="5"/>
        <v>1.5</v>
      </c>
      <c r="J31" s="295">
        <f t="shared" si="5"/>
        <v>3.5</v>
      </c>
      <c r="K31" s="295">
        <f t="shared" si="5"/>
        <v>3</v>
      </c>
      <c r="L31" s="295">
        <f t="shared" si="5"/>
        <v>3.5</v>
      </c>
      <c r="M31" s="295">
        <f>SUM(I31:L31)</f>
        <v>11.5</v>
      </c>
    </row>
    <row r="32" spans="1:13" ht="27.75" customHeight="1">
      <c r="A32" s="253" t="s">
        <v>109</v>
      </c>
      <c r="B32" s="187" t="s">
        <v>75</v>
      </c>
      <c r="C32" s="274"/>
      <c r="D32" s="274"/>
      <c r="E32" s="274"/>
      <c r="F32" s="267"/>
      <c r="G32" s="131"/>
      <c r="H32" s="267"/>
      <c r="I32" s="267"/>
      <c r="J32" s="267"/>
      <c r="K32" s="17"/>
      <c r="L32" s="17"/>
      <c r="M32" s="17"/>
    </row>
    <row r="33" spans="1:13" ht="24.75" customHeight="1">
      <c r="A33" s="253" t="s">
        <v>110</v>
      </c>
      <c r="B33" s="187" t="s">
        <v>78</v>
      </c>
      <c r="C33" s="274">
        <v>0</v>
      </c>
      <c r="D33" s="274">
        <v>0</v>
      </c>
      <c r="E33" s="274">
        <v>0</v>
      </c>
      <c r="F33" s="289">
        <v>1</v>
      </c>
      <c r="G33" s="290">
        <v>0</v>
      </c>
      <c r="H33" s="289">
        <f t="shared" si="3"/>
        <v>1</v>
      </c>
      <c r="I33" s="267">
        <v>0</v>
      </c>
      <c r="J33" s="267">
        <f>F33</f>
        <v>1</v>
      </c>
      <c r="K33" s="131">
        <v>0</v>
      </c>
      <c r="L33" s="131">
        <v>0</v>
      </c>
      <c r="M33" s="267">
        <f>SUM(I33:L33)</f>
        <v>1</v>
      </c>
    </row>
    <row r="34" spans="1:13" ht="27.75" customHeight="1">
      <c r="A34" s="253" t="s">
        <v>111</v>
      </c>
      <c r="B34" s="187" t="s">
        <v>81</v>
      </c>
      <c r="C34" s="274">
        <v>0</v>
      </c>
      <c r="D34" s="274">
        <v>0</v>
      </c>
      <c r="E34" s="274">
        <v>0</v>
      </c>
      <c r="F34" s="289">
        <v>3</v>
      </c>
      <c r="G34" s="290">
        <v>0</v>
      </c>
      <c r="H34" s="289">
        <f>SUM(K34:L34)</f>
        <v>3</v>
      </c>
      <c r="I34" s="267">
        <v>0</v>
      </c>
      <c r="J34" s="131">
        <v>0</v>
      </c>
      <c r="K34" s="131">
        <f>1.5</f>
        <v>1.5</v>
      </c>
      <c r="L34" s="131">
        <f>1.5</f>
        <v>1.5</v>
      </c>
      <c r="M34" s="267">
        <f t="shared" ref="M34:M37" si="6">SUM(I34:L34)</f>
        <v>3</v>
      </c>
    </row>
    <row r="35" spans="1:13" ht="30" customHeight="1">
      <c r="A35" s="253" t="s">
        <v>112</v>
      </c>
      <c r="B35" s="187" t="s">
        <v>84</v>
      </c>
      <c r="C35" s="274">
        <v>0</v>
      </c>
      <c r="D35" s="274">
        <v>0</v>
      </c>
      <c r="E35" s="274">
        <v>0</v>
      </c>
      <c r="F35" s="289">
        <v>2</v>
      </c>
      <c r="G35" s="290">
        <v>0</v>
      </c>
      <c r="H35" s="289">
        <f>SUM(I35:L35)</f>
        <v>2</v>
      </c>
      <c r="I35" s="267">
        <v>0.5</v>
      </c>
      <c r="J35" s="267">
        <v>0.5</v>
      </c>
      <c r="K35" s="267">
        <v>0.5</v>
      </c>
      <c r="L35" s="267">
        <v>0.5</v>
      </c>
      <c r="M35" s="267">
        <f t="shared" si="6"/>
        <v>2</v>
      </c>
    </row>
    <row r="36" spans="1:13" ht="27" customHeight="1">
      <c r="A36" s="253" t="s">
        <v>113</v>
      </c>
      <c r="B36" s="187" t="s">
        <v>86</v>
      </c>
      <c r="C36" s="274">
        <v>0</v>
      </c>
      <c r="D36" s="274">
        <v>0</v>
      </c>
      <c r="E36" s="274">
        <v>0</v>
      </c>
      <c r="F36" s="289">
        <v>2.5</v>
      </c>
      <c r="G36" s="290">
        <v>0</v>
      </c>
      <c r="H36" s="289">
        <f>SUM(I36:L36)</f>
        <v>2.5</v>
      </c>
      <c r="I36" s="267">
        <v>1</v>
      </c>
      <c r="J36" s="267">
        <v>1</v>
      </c>
      <c r="K36" s="267">
        <v>0</v>
      </c>
      <c r="L36" s="131">
        <v>0.5</v>
      </c>
      <c r="M36" s="267">
        <f t="shared" si="6"/>
        <v>2.5</v>
      </c>
    </row>
    <row r="37" spans="1:13" ht="26.25" customHeight="1">
      <c r="A37" s="253" t="s">
        <v>114</v>
      </c>
      <c r="B37" s="189" t="s">
        <v>88</v>
      </c>
      <c r="C37" s="274">
        <v>0</v>
      </c>
      <c r="D37" s="274">
        <v>0</v>
      </c>
      <c r="E37" s="274">
        <v>0</v>
      </c>
      <c r="F37" s="289">
        <v>3</v>
      </c>
      <c r="G37" s="290">
        <v>0</v>
      </c>
      <c r="H37" s="289">
        <f>SUM(J37:L37)</f>
        <v>3</v>
      </c>
      <c r="I37" s="131">
        <v>0</v>
      </c>
      <c r="J37" s="267">
        <v>1</v>
      </c>
      <c r="K37" s="267">
        <v>1</v>
      </c>
      <c r="L37" s="267">
        <v>1</v>
      </c>
      <c r="M37" s="267">
        <f t="shared" si="6"/>
        <v>3</v>
      </c>
    </row>
    <row r="38" spans="1:13" ht="18.5">
      <c r="A38" s="253"/>
      <c r="B38" s="259" t="s">
        <v>149</v>
      </c>
      <c r="C38" s="275"/>
      <c r="D38" s="17"/>
      <c r="E38" s="17"/>
      <c r="F38" s="293">
        <f>F31+F22+F17</f>
        <v>134.5</v>
      </c>
      <c r="G38" s="294">
        <v>0</v>
      </c>
      <c r="H38" s="293">
        <f t="shared" ref="H38:M38" si="7">H17+H22+H31</f>
        <v>134.5</v>
      </c>
      <c r="I38" s="293">
        <f t="shared" si="7"/>
        <v>53.5</v>
      </c>
      <c r="J38" s="293">
        <f t="shared" si="7"/>
        <v>44.5</v>
      </c>
      <c r="K38" s="293">
        <f t="shared" si="7"/>
        <v>9</v>
      </c>
      <c r="L38" s="293">
        <f t="shared" si="7"/>
        <v>23.5</v>
      </c>
      <c r="M38" s="293">
        <f t="shared" si="7"/>
        <v>130.5</v>
      </c>
    </row>
    <row r="39" spans="1:13" ht="24" customHeight="1">
      <c r="A39" s="253"/>
      <c r="B39" s="164" t="s">
        <v>150</v>
      </c>
      <c r="C39" s="276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 ht="23.25" customHeight="1">
      <c r="A40" s="253"/>
      <c r="B40" s="254" t="s">
        <v>151</v>
      </c>
      <c r="C40" s="258"/>
      <c r="D40" s="198"/>
      <c r="E40" s="198"/>
      <c r="F40" s="289">
        <f>5%*F38</f>
        <v>6.7250000000000005</v>
      </c>
      <c r="G40" s="290">
        <v>0</v>
      </c>
      <c r="H40" s="289">
        <f t="shared" ref="H40:M40" si="8">5%*H38</f>
        <v>6.7250000000000005</v>
      </c>
      <c r="I40" s="289">
        <f t="shared" si="8"/>
        <v>2.6750000000000003</v>
      </c>
      <c r="J40" s="289">
        <f t="shared" si="8"/>
        <v>2.2250000000000001</v>
      </c>
      <c r="K40" s="289">
        <f t="shared" si="8"/>
        <v>0.45</v>
      </c>
      <c r="L40" s="289">
        <f t="shared" si="8"/>
        <v>1.175</v>
      </c>
      <c r="M40" s="289">
        <f t="shared" si="8"/>
        <v>6.5250000000000004</v>
      </c>
    </row>
    <row r="41" spans="1:13" ht="18.5">
      <c r="A41" s="253"/>
      <c r="B41" s="260" t="s">
        <v>152</v>
      </c>
      <c r="C41" s="258"/>
      <c r="D41" s="198"/>
      <c r="E41" s="198"/>
      <c r="F41" s="289">
        <f>SUM(F38:F40)</f>
        <v>141.22499999999999</v>
      </c>
      <c r="G41" s="289">
        <f t="shared" ref="G41:M41" si="9">SUM(G38:G40)</f>
        <v>0</v>
      </c>
      <c r="H41" s="289">
        <f t="shared" si="9"/>
        <v>141.22499999999999</v>
      </c>
      <c r="I41" s="289">
        <f t="shared" si="9"/>
        <v>56.174999999999997</v>
      </c>
      <c r="J41" s="289">
        <f t="shared" si="9"/>
        <v>46.725000000000001</v>
      </c>
      <c r="K41" s="289">
        <f t="shared" si="9"/>
        <v>9.4499999999999993</v>
      </c>
      <c r="L41" s="289">
        <f t="shared" si="9"/>
        <v>24.675000000000001</v>
      </c>
      <c r="M41" s="289">
        <f t="shared" si="9"/>
        <v>137.02500000000001</v>
      </c>
    </row>
    <row r="42" spans="1:13" ht="16">
      <c r="A42" s="240"/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6">
      <c r="A43" s="261"/>
      <c r="B43" s="262" t="s">
        <v>153</v>
      </c>
      <c r="C43" s="263"/>
      <c r="D43" s="263"/>
      <c r="E43" s="263"/>
      <c r="F43" s="264" t="s">
        <v>154</v>
      </c>
      <c r="G43" s="263"/>
      <c r="H43" s="265"/>
      <c r="I43" s="263"/>
      <c r="J43" s="264"/>
      <c r="K43" s="264" t="s">
        <v>155</v>
      </c>
      <c r="L43" s="265"/>
      <c r="M43" s="263"/>
    </row>
  </sheetData>
  <mergeCells count="17">
    <mergeCell ref="A10:C10"/>
    <mergeCell ref="A5:M5"/>
    <mergeCell ref="A6:M6"/>
    <mergeCell ref="A7:F7"/>
    <mergeCell ref="A8:F8"/>
    <mergeCell ref="A9:J9"/>
    <mergeCell ref="I14:M14"/>
    <mergeCell ref="A11:E11"/>
    <mergeCell ref="A12:M12"/>
    <mergeCell ref="C13:E13"/>
    <mergeCell ref="F13:M13"/>
    <mergeCell ref="C14:C15"/>
    <mergeCell ref="D14:D15"/>
    <mergeCell ref="E14:E15"/>
    <mergeCell ref="F14:F15"/>
    <mergeCell ref="G14:G15"/>
    <mergeCell ref="H14:H1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ຕົວຢ່າງແຜນຈັດຊື້ທີ່ລະອຽດ</vt:lpstr>
      <vt:lpstr>ຈັດຊື້-ຈັດຈ້າງ ບໍ່ນຳໃຊ້</vt:lpstr>
      <vt:lpstr>ຕາມປະເພດ</vt:lpstr>
      <vt:lpstr>ຕາມອົງປະກອບ</vt:lpstr>
      <vt:lpstr>ຕາມອົງປະກອບ2018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phicksaway vongsaly</cp:lastModifiedBy>
  <cp:lastPrinted>2025-04-26T04:41:53Z</cp:lastPrinted>
  <dcterms:created xsi:type="dcterms:W3CDTF">2018-02-28T18:24:32Z</dcterms:created>
  <dcterms:modified xsi:type="dcterms:W3CDTF">2026-03-16T03:00:05Z</dcterms:modified>
</cp:coreProperties>
</file>